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G:\My Drive\Capstone at Greenwood Commons\"/>
    </mc:Choice>
  </mc:AlternateContent>
  <xr:revisionPtr revIDLastSave="0" documentId="13_ncr:1_{3FE1C351-AB4F-4B5D-850A-9449BB700500}" xr6:coauthVersionLast="47" xr6:coauthVersionMax="47" xr10:uidLastSave="{00000000-0000-0000-0000-000000000000}"/>
  <bookViews>
    <workbookView xWindow="1515" yWindow="495" windowWidth="20790" windowHeight="14820" xr2:uid="{79854B34-CD51-48D8-9B07-6A9C2C510FE7}"/>
  </bookViews>
  <sheets>
    <sheet name="Exhibit S" sheetId="1" r:id="rId1"/>
    <sheet name="Rent to FMR" sheetId="2" r:id="rId2"/>
  </sheets>
  <externalReferences>
    <externalReference r:id="rId3"/>
    <externalReference r:id="rId4"/>
  </externalReferences>
  <definedNames>
    <definedName name="All_Subject_AMI_Levels_PBRA_SORT">'[1]The Concludinator 2.0'!$AI$4:$AI$29</definedName>
    <definedName name="AMI_2010">'[1]HUD Limits'!$C$36</definedName>
    <definedName name="AMI_2011">'[1]HUD Limits'!$C$35</definedName>
    <definedName name="AMI_2012">'[1]HUD Limits'!$C$34</definedName>
    <definedName name="AMI_2013">'[1]HUD Limits'!$C$33</definedName>
    <definedName name="AMI_2014">'[1]HUD Limits'!$C$32</definedName>
    <definedName name="AMI_2015">'[1]HUD Limits'!$C$31</definedName>
    <definedName name="AMI_2016">'[1]HUD Limits'!$C$30</definedName>
    <definedName name="AMI_2017">'[1]HUD Limits'!$C$29</definedName>
    <definedName name="AMI_2018">'[1]HUD Limits'!$C$28</definedName>
    <definedName name="AMI_2019">'[1]HUD Limits'!$C$27</definedName>
    <definedName name="AMI_2020">'[1]HUD Limits'!$C$26</definedName>
    <definedName name="AMI_2021">'[1]HUD Limits'!$C$25</definedName>
    <definedName name="AMI_2022">'[1]HUD Limits'!$C$24</definedName>
    <definedName name="AMI_2023">'[1]HUD Limits'!$C$23</definedName>
    <definedName name="App_ConcSlots">'[1]Stabilized Pro Forma'!$AA$6:$AS$12</definedName>
    <definedName name="App_Eng_Scen1">'[1]Main Input'!$C$13</definedName>
    <definedName name="App_Eng_Scen2">'[1]Main Input'!$C$14</definedName>
    <definedName name="App_Eng_Scen3">'[1]Main Input'!$C$15</definedName>
    <definedName name="App_Eng_Scen4">'[1]Main Input'!$C$16</definedName>
    <definedName name="App_Eng_Scen5">'[1]Main Input'!$C$17</definedName>
    <definedName name="App_PTMV">'[1]Tax Conclusions'!$E$8</definedName>
    <definedName name="App_SalesConc_Imp">'[1]Improved Adj'!$B$54</definedName>
    <definedName name="App_SalesConc_Land">'[1]Land Sale Adj'!$B$61</definedName>
    <definedName name="App_TaxMethod">'[1]Main Input'!$B$32</definedName>
    <definedName name="AppEngActive">'[1]Main Input'!$C$13:$C$17</definedName>
    <definedName name="Appraisal_SubjectCommercial">'[1]Main Input'!$C$35</definedName>
    <definedName name="CapRate_Conc">'[1]Cap Rate'!$C$6</definedName>
    <definedName name="Col_Absorb">'[1]Property Bucket'!$AK$3</definedName>
    <definedName name="Col_DistanceSubject">'[1]Property Bucket'!$P$3</definedName>
    <definedName name="Col_RentID">'[1]Property Bucket'!$EJ$3</definedName>
    <definedName name="Col_Stories">'[1]Property Bucket'!$O$3</definedName>
    <definedName name="Col_Structure">'[1]Property Bucket'!$N$3</definedName>
    <definedName name="Col_TotalUnits">'[1]Property Bucket'!$I$3</definedName>
    <definedName name="Col_Unit_Struc">'[1]Unit Bucket'!$F$3</definedName>
    <definedName name="Col_YearBuilt">'[1]Property Bucket'!$L$3</definedName>
    <definedName name="Comp_1">'[1]Comp List'!$AI$8</definedName>
    <definedName name="Comp_1_AMI_Levels">'[1]Comp List'!$BG$8</definedName>
    <definedName name="Comp_1_City">'[1]Comp List'!$AZ$8</definedName>
    <definedName name="Comp_1_CrimeRisk">'[1]Comp List'!$CL$8</definedName>
    <definedName name="Comp_1_Distance">'[1]Comp List'!$AM$8</definedName>
    <definedName name="Comp_1_MHI">'[1]Comp List'!$CF$8</definedName>
    <definedName name="Comp_1_PMA">'[1]Comp List'!$AL$8</definedName>
    <definedName name="Comp_1_Program">'[1]Comp List'!$AJ$8</definedName>
    <definedName name="Comp_1_Reno">'[1]Comp List'!$AV$8</definedName>
    <definedName name="Comp_1_RHH_Percent">'[1]Comp List'!$CI$8</definedName>
    <definedName name="Comp_1_School">'[1]Comp List'!$CO$8</definedName>
    <definedName name="Comp_1_Stories">'[1]Comp List'!$AS$8</definedName>
    <definedName name="Comp_1_Structure">'[1]Comp List'!$AR$8</definedName>
    <definedName name="Comp_1_Tenancy">'[1]Comp List'!$AK$8</definedName>
    <definedName name="Comp_1_Total_Units">'[1]Comp List'!$AO$8</definedName>
    <definedName name="Comp_1_Total_Vacant">'[1]Comp List'!$AP$8</definedName>
    <definedName name="Comp_1_TransitScore">'[1]Comp List'!$CN$8</definedName>
    <definedName name="Comp_1_Vacancy_Rate">'[1]Comp List'!$AQ$8</definedName>
    <definedName name="Comp_1_Vacant_Housing">'[1]Comp List'!$CK$8</definedName>
    <definedName name="Comp_1_WalkScore">'[1]Comp List'!$CM$8</definedName>
    <definedName name="Comp_1_YOC">'[1]Comp List'!$AU$8</definedName>
    <definedName name="Comp_1_Zip">'[1]Comp List'!$BB$8</definedName>
    <definedName name="Comp_10">'[1]Comp List'!$AI$17</definedName>
    <definedName name="Comp_10_AMI_Levels">'[1]Comp List'!$BG$17</definedName>
    <definedName name="Comp_10_City">'[1]Comp List'!$AZ$17</definedName>
    <definedName name="Comp_10_CrimeRisk">'[1]Comp List'!$CL$17</definedName>
    <definedName name="Comp_10_Distance">'[1]Comp List'!$AM$17</definedName>
    <definedName name="Comp_10_MHI">'[1]Comp List'!$CF$17</definedName>
    <definedName name="Comp_10_PMA">'[1]Comp List'!$AL$17</definedName>
    <definedName name="Comp_10_Program">'[1]Comp List'!$AJ$17</definedName>
    <definedName name="Comp_10_Reno">'[1]Comp List'!$AV$17</definedName>
    <definedName name="Comp_10_RHH_Percent">'[1]Comp List'!$CI$17</definedName>
    <definedName name="Comp_10_School">'[1]Comp List'!$CO$17</definedName>
    <definedName name="Comp_10_Stories">'[1]Comp List'!$AS$17</definedName>
    <definedName name="Comp_10_Structure">'[1]Comp List'!$AR$17</definedName>
    <definedName name="Comp_10_Tenancy">'[1]Comp List'!$AK$17</definedName>
    <definedName name="Comp_10_Total_Units">'[1]Comp List'!$AO$17</definedName>
    <definedName name="Comp_10_Total_Vacant">'[1]Comp List'!$AP$17</definedName>
    <definedName name="Comp_10_TransitScore">'[1]Comp List'!$CN$17</definedName>
    <definedName name="Comp_10_Vacancy_Rate">'[1]Comp List'!$AQ$17</definedName>
    <definedName name="Comp_10_Vacant_Housing">'[1]Comp List'!$CK$17</definedName>
    <definedName name="Comp_10_WalkScore">'[1]Comp List'!$CM$17</definedName>
    <definedName name="Comp_10_YOC">'[1]Comp List'!$AU$17</definedName>
    <definedName name="Comp_10_Zip">'[1]Comp List'!$BB$17</definedName>
    <definedName name="Comp_11">'[1]Comp List'!$AI$18</definedName>
    <definedName name="Comp_11_AMI_Levels">'[1]Comp List'!$BG$18</definedName>
    <definedName name="Comp_11_City">'[1]Comp List'!$AZ$18</definedName>
    <definedName name="Comp_11_CrimeRisk">'[1]Comp List'!$CL$18</definedName>
    <definedName name="Comp_11_Distance">'[1]Comp List'!$AM$18</definedName>
    <definedName name="Comp_11_MHI">'[1]Comp List'!$CF$18</definedName>
    <definedName name="Comp_11_PMA">'[1]Comp List'!$AL$18</definedName>
    <definedName name="Comp_11_Program">'[1]Comp List'!$AJ$18</definedName>
    <definedName name="Comp_11_Reno">'[1]Comp List'!$AV$18</definedName>
    <definedName name="Comp_11_RHH_Percent">'[1]Comp List'!$CI$18</definedName>
    <definedName name="Comp_11_School">'[1]Comp List'!$CO$18</definedName>
    <definedName name="Comp_11_Stories">'[1]Comp List'!$AS$18</definedName>
    <definedName name="Comp_11_Structure">'[1]Comp List'!$AR$18</definedName>
    <definedName name="Comp_11_Tenancy">'[1]Comp List'!$AK$18</definedName>
    <definedName name="Comp_11_Total_Units">'[1]Comp List'!$AO$18</definedName>
    <definedName name="Comp_11_Total_Vacant">'[1]Comp List'!$AP$18</definedName>
    <definedName name="Comp_11_TransitScore">'[1]Comp List'!$CN$18</definedName>
    <definedName name="Comp_11_Vacancy_Rate">'[1]Comp List'!$AQ$18</definedName>
    <definedName name="Comp_11_Vacant_Housing">'[1]Comp List'!$CK$18</definedName>
    <definedName name="Comp_11_WalkScore">'[1]Comp List'!$CM$18</definedName>
    <definedName name="Comp_11_YOC">'[1]Comp List'!$AU$18</definedName>
    <definedName name="Comp_11_Zip">'[1]Comp List'!$BB$18</definedName>
    <definedName name="Comp_12">'[1]Comp List'!$AI$19</definedName>
    <definedName name="Comp_12_AMI_Levels">'[1]Comp List'!$BG$19</definedName>
    <definedName name="Comp_12_City">'[1]Comp List'!$AZ$19</definedName>
    <definedName name="Comp_12_CrimeRisk">'[1]Comp List'!$CL$19</definedName>
    <definedName name="Comp_12_Distance">'[1]Comp List'!$AM$19</definedName>
    <definedName name="Comp_12_MHI">'[1]Comp List'!$CF$19</definedName>
    <definedName name="Comp_12_PMA">'[1]Comp List'!$AL$19</definedName>
    <definedName name="Comp_12_Program">'[1]Comp List'!$AJ$19</definedName>
    <definedName name="Comp_12_Reno">'[1]Comp List'!$AV$19</definedName>
    <definedName name="Comp_12_RHH_Percent">'[1]Comp List'!$CI$19</definedName>
    <definedName name="Comp_12_School">'[1]Comp List'!$CO$19</definedName>
    <definedName name="Comp_12_Stories">'[1]Comp List'!$AS$19</definedName>
    <definedName name="Comp_12_Structure">'[1]Comp List'!$AR$19</definedName>
    <definedName name="Comp_12_Tenancy">'[1]Comp List'!$AK$19</definedName>
    <definedName name="Comp_12_Total_Units">'[1]Comp List'!$AO$19</definedName>
    <definedName name="Comp_12_Total_Vacant">'[1]Comp List'!$AP$19</definedName>
    <definedName name="Comp_12_TransitScore">'[1]Comp List'!$CN$19</definedName>
    <definedName name="Comp_12_Vacancy_Rate">'[1]Comp List'!$AQ$19</definedName>
    <definedName name="Comp_12_Vacant_Housing">'[1]Comp List'!$CK$19</definedName>
    <definedName name="Comp_12_WalkScore">'[1]Comp List'!$CM$19</definedName>
    <definedName name="Comp_12_YOC">'[1]Comp List'!$AU$19</definedName>
    <definedName name="Comp_12_Zip">'[1]Comp List'!$BB$19</definedName>
    <definedName name="Comp_13">'[1]Comp List'!$AI$20</definedName>
    <definedName name="Comp_13_AMI_Levels">'[1]Comp List'!$BG$20</definedName>
    <definedName name="Comp_13_City">'[1]Comp List'!$AZ$20</definedName>
    <definedName name="Comp_13_CrimeRisk">'[1]Comp List'!$CL$20</definedName>
    <definedName name="Comp_13_Distance">'[1]Comp List'!$AM$20</definedName>
    <definedName name="Comp_13_MHI">'[1]Comp List'!$CF$20</definedName>
    <definedName name="Comp_13_PMA">'[1]Comp List'!$AL$20</definedName>
    <definedName name="Comp_13_Program">'[1]Comp List'!$AJ$20</definedName>
    <definedName name="Comp_13_Reno">'[1]Comp List'!$AV$20</definedName>
    <definedName name="Comp_13_RHH_Percent">'[1]Comp List'!$CI$20</definedName>
    <definedName name="Comp_13_School">'[1]Comp List'!$CO$20</definedName>
    <definedName name="Comp_13_Stories">'[1]Comp List'!$AS$20</definedName>
    <definedName name="Comp_13_Structure">'[1]Comp List'!$AR$20</definedName>
    <definedName name="Comp_13_Tenancy">'[1]Comp List'!$AK$20</definedName>
    <definedName name="Comp_13_Total_Units">'[1]Comp List'!$AO$20</definedName>
    <definedName name="Comp_13_Total_Vacant">'[1]Comp List'!$AP$20</definedName>
    <definedName name="Comp_13_TransitScore">'[1]Comp List'!$CN$20</definedName>
    <definedName name="Comp_13_Vacancy_Rate">'[1]Comp List'!$AQ$20</definedName>
    <definedName name="Comp_13_Vacant_Housing">'[1]Comp List'!$CK$20</definedName>
    <definedName name="Comp_13_WalkScore">'[1]Comp List'!$CM$20</definedName>
    <definedName name="Comp_13_YOC">'[1]Comp List'!$AU$20</definedName>
    <definedName name="Comp_13_Zip">'[1]Comp List'!$BB$20</definedName>
    <definedName name="Comp_14">'[1]Comp List'!$AI$21</definedName>
    <definedName name="Comp_14_AMI_Levels">'[1]Comp List'!$BG$21</definedName>
    <definedName name="Comp_14_City">'[1]Comp List'!$AZ$21</definedName>
    <definedName name="Comp_14_CrimeRisk">'[1]Comp List'!$CL$21</definedName>
    <definedName name="Comp_14_Distance">'[1]Comp List'!$AM$21</definedName>
    <definedName name="Comp_14_MHI">'[1]Comp List'!$CF$21</definedName>
    <definedName name="Comp_14_PMA">'[1]Comp List'!$AL$21</definedName>
    <definedName name="Comp_14_Program">'[1]Comp List'!$AJ$21</definedName>
    <definedName name="Comp_14_Reno">'[1]Comp List'!$AV$21</definedName>
    <definedName name="Comp_14_RHH_Percent">'[1]Comp List'!$CI$21</definedName>
    <definedName name="Comp_14_School">'[1]Comp List'!$CO$21</definedName>
    <definedName name="Comp_14_Stories">'[1]Comp List'!$AS$21</definedName>
    <definedName name="Comp_14_Structure">'[1]Comp List'!$AR$21</definedName>
    <definedName name="Comp_14_Tenancy">'[1]Comp List'!$AK$21</definedName>
    <definedName name="Comp_14_Total_Units">'[1]Comp List'!$AO$21</definedName>
    <definedName name="Comp_14_Total_Vacant">'[1]Comp List'!$AP$21</definedName>
    <definedName name="Comp_14_TransitScore">'[1]Comp List'!$CN$21</definedName>
    <definedName name="Comp_14_Vacancy_Rate">'[1]Comp List'!$AQ$21</definedName>
    <definedName name="Comp_14_Vacant_Housing">'[1]Comp List'!$CK$21</definedName>
    <definedName name="Comp_14_WalkScore">'[1]Comp List'!$CM$21</definedName>
    <definedName name="Comp_14_YOC">'[1]Comp List'!$AU$21</definedName>
    <definedName name="Comp_14_Zip">'[1]Comp List'!$BB$21</definedName>
    <definedName name="Comp_15">'[1]Comp List'!$AI$22</definedName>
    <definedName name="Comp_15_AMI_Levels">'[1]Comp List'!$BG$22</definedName>
    <definedName name="Comp_15_City">'[1]Comp List'!$AZ$22</definedName>
    <definedName name="Comp_15_CrimeRisk">'[1]Comp List'!$CL$22</definedName>
    <definedName name="Comp_15_Distance">'[1]Comp List'!$AM$22</definedName>
    <definedName name="Comp_15_MHI">'[1]Comp List'!$CF$22</definedName>
    <definedName name="Comp_15_PMA">'[1]Comp List'!$AL$22</definedName>
    <definedName name="Comp_15_Program">'[1]Comp List'!$AJ$22</definedName>
    <definedName name="Comp_15_Reno">'[1]Comp List'!$AV$22</definedName>
    <definedName name="Comp_15_RHH_Percent">'[1]Comp List'!$CI$22</definedName>
    <definedName name="Comp_15_School">'[1]Comp List'!$CO$22</definedName>
    <definedName name="Comp_15_Stories">'[1]Comp List'!$AS$22</definedName>
    <definedName name="Comp_15_Structure">'[1]Comp List'!$AR$22</definedName>
    <definedName name="Comp_15_Tenancy">'[1]Comp List'!$AK$22</definedName>
    <definedName name="Comp_15_Total_Units">'[1]Comp List'!$AO$22</definedName>
    <definedName name="Comp_15_Total_Vacant">'[1]Comp List'!$AP$22</definedName>
    <definedName name="Comp_15_TransitScore">'[1]Comp List'!$CN$22</definedName>
    <definedName name="Comp_15_Vacancy_Rate">'[1]Comp List'!$AQ$22</definedName>
    <definedName name="Comp_15_Vacant_Housing">'[1]Comp List'!$CK$22</definedName>
    <definedName name="Comp_15_WalkScore">'[1]Comp List'!$CM$22</definedName>
    <definedName name="Comp_15_YOC">'[1]Comp List'!$AU$22</definedName>
    <definedName name="Comp_15_Zip">'[1]Comp List'!$BB$22</definedName>
    <definedName name="Comp_2">'[1]Comp List'!$AI$9</definedName>
    <definedName name="Comp_2_AMI_Levels">'[1]Comp List'!$BG$9</definedName>
    <definedName name="Comp_2_City">'[1]Comp List'!$AZ$9</definedName>
    <definedName name="Comp_2_CrimeRisk">'[1]Comp List'!$CL$9</definedName>
    <definedName name="Comp_2_Distance">'[1]Comp List'!$AM$9</definedName>
    <definedName name="Comp_2_MHI">'[1]Comp List'!$CF$9</definedName>
    <definedName name="Comp_2_PMA">'[1]Comp List'!$AL$9</definedName>
    <definedName name="Comp_2_Program">'[1]Comp List'!$AJ$9</definedName>
    <definedName name="Comp_2_Reno">'[1]Comp List'!$AV$9</definedName>
    <definedName name="Comp_2_RHH_Percent">'[1]Comp List'!$CI$9</definedName>
    <definedName name="Comp_2_School">'[1]Comp List'!$CO$9</definedName>
    <definedName name="Comp_2_Stories">'[1]Comp List'!$AS$9</definedName>
    <definedName name="Comp_2_Structure">'[1]Comp List'!$AR$9</definedName>
    <definedName name="Comp_2_Tenancy">'[1]Comp List'!$AK$9</definedName>
    <definedName name="Comp_2_Total_Units">'[1]Comp List'!$AO$9</definedName>
    <definedName name="Comp_2_Total_Vacant">'[1]Comp List'!$AP$9</definedName>
    <definedName name="Comp_2_TransitScore">'[1]Comp List'!$CN$9</definedName>
    <definedName name="Comp_2_Vacancy_Rate">'[1]Comp List'!$AQ$9</definedName>
    <definedName name="Comp_2_Vacant_Housing">'[1]Comp List'!$CK$9</definedName>
    <definedName name="Comp_2_WalkScore">'[1]Comp List'!$CM$9</definedName>
    <definedName name="Comp_2_YOC">'[1]Comp List'!$AU$9</definedName>
    <definedName name="Comp_2_Zip">'[1]Comp List'!$BB$9</definedName>
    <definedName name="Comp_3">'[1]Comp List'!$AI$10</definedName>
    <definedName name="Comp_3_AMI_Levels">'[1]Comp List'!$BG$10</definedName>
    <definedName name="Comp_3_City">'[1]Comp List'!$AZ$10</definedName>
    <definedName name="Comp_3_CrimeRisk">'[1]Comp List'!$CL$10</definedName>
    <definedName name="Comp_3_Distance">'[1]Comp List'!$AM$10</definedName>
    <definedName name="Comp_3_MHI">'[1]Comp List'!$CF$10</definedName>
    <definedName name="Comp_3_PMA">'[1]Comp List'!$AL$10</definedName>
    <definedName name="Comp_3_Program">'[1]Comp List'!$AJ$10</definedName>
    <definedName name="Comp_3_Reno">'[1]Comp List'!$AV$10</definedName>
    <definedName name="Comp_3_RHH_Percent">'[1]Comp List'!$CI$10</definedName>
    <definedName name="Comp_3_School">'[1]Comp List'!$CO$10</definedName>
    <definedName name="Comp_3_Stories">'[1]Comp List'!$AS$10</definedName>
    <definedName name="Comp_3_Structure">'[1]Comp List'!$AR$10</definedName>
    <definedName name="Comp_3_Tenancy">'[1]Comp List'!$AK$10</definedName>
    <definedName name="Comp_3_Total_Units">'[1]Comp List'!$AO$10</definedName>
    <definedName name="Comp_3_Total_Vacant">'[1]Comp List'!$AP$10</definedName>
    <definedName name="Comp_3_TransitScore">'[1]Comp List'!$CN$10</definedName>
    <definedName name="Comp_3_Vacancy_Rate">'[1]Comp List'!$AQ$10</definedName>
    <definedName name="Comp_3_Vacant_Housing">'[1]Comp List'!$CK$10</definedName>
    <definedName name="Comp_3_WalkScore">'[1]Comp List'!$CM$10</definedName>
    <definedName name="Comp_3_YOC">'[1]Comp List'!$AU$10</definedName>
    <definedName name="Comp_3_Zip">'[1]Comp List'!$BB$10</definedName>
    <definedName name="Comp_4">'[1]Comp List'!$AI$11</definedName>
    <definedName name="Comp_4_AMI_Levels">'[1]Comp List'!$BG$11</definedName>
    <definedName name="Comp_4_City">'[1]Comp List'!$AZ$11</definedName>
    <definedName name="Comp_4_CrimeRisk">'[1]Comp List'!$CL$11</definedName>
    <definedName name="Comp_4_Distance">'[1]Comp List'!$AM$11</definedName>
    <definedName name="Comp_4_MHI">'[1]Comp List'!$CF$11</definedName>
    <definedName name="Comp_4_PMA">'[1]Comp List'!$AL$11</definedName>
    <definedName name="Comp_4_Program">'[1]Comp List'!$AJ$11</definedName>
    <definedName name="Comp_4_Reno">'[1]Comp List'!$AV$11</definedName>
    <definedName name="Comp_4_RHH_Percent">'[1]Comp List'!$CI$11</definedName>
    <definedName name="Comp_4_School">'[1]Comp List'!$CO$11</definedName>
    <definedName name="Comp_4_Stories">'[1]Comp List'!$AS$11</definedName>
    <definedName name="Comp_4_Structure">'[1]Comp List'!$AR$11</definedName>
    <definedName name="Comp_4_Tenancy">'[1]Comp List'!$AK$11</definedName>
    <definedName name="Comp_4_Total_Units">'[1]Comp List'!$AO$11</definedName>
    <definedName name="Comp_4_Total_Vacant">'[1]Comp List'!$AP$11</definedName>
    <definedName name="Comp_4_TransitScore">'[1]Comp List'!$CN$11</definedName>
    <definedName name="Comp_4_Vacancy_Rate">'[1]Comp List'!$AQ$11</definedName>
    <definedName name="Comp_4_Vacant_Housing">'[1]Comp List'!$CK$11</definedName>
    <definedName name="Comp_4_WalkScore">'[1]Comp List'!$CM$11</definedName>
    <definedName name="Comp_4_YOC">'[1]Comp List'!$AU$11</definedName>
    <definedName name="Comp_4_Zip">'[1]Comp List'!$BB$11</definedName>
    <definedName name="Comp_5">'[1]Comp List'!$AI$12</definedName>
    <definedName name="Comp_5_AMI_Levels">'[1]Comp List'!$BG$12</definedName>
    <definedName name="Comp_5_City">'[1]Comp List'!$AZ$12</definedName>
    <definedName name="Comp_5_CrimeRisk">'[1]Comp List'!$CL$12</definedName>
    <definedName name="Comp_5_Distance">'[1]Comp List'!$AM$12</definedName>
    <definedName name="Comp_5_MHI">'[1]Comp List'!$CF$12</definedName>
    <definedName name="Comp_5_PMA">'[1]Comp List'!$AL$12</definedName>
    <definedName name="Comp_5_Program">'[1]Comp List'!$AJ$12</definedName>
    <definedName name="Comp_5_Reno">'[1]Comp List'!$AV$12</definedName>
    <definedName name="Comp_5_RHH_Percent">'[1]Comp List'!$CI$12</definedName>
    <definedName name="Comp_5_School">'[1]Comp List'!$CO$12</definedName>
    <definedName name="Comp_5_Stories">'[1]Comp List'!$AS$12</definedName>
    <definedName name="Comp_5_Structure">'[1]Comp List'!$AR$12</definedName>
    <definedName name="Comp_5_Tenancy">'[1]Comp List'!$AK$12</definedName>
    <definedName name="Comp_5_Total_Units">'[1]Comp List'!$AO$12</definedName>
    <definedName name="Comp_5_Total_Vacant">'[1]Comp List'!$AP$12</definedName>
    <definedName name="Comp_5_TransitScore">'[1]Comp List'!$CN$12</definedName>
    <definedName name="Comp_5_Vacancy_Rate">'[1]Comp List'!$AQ$12</definedName>
    <definedName name="Comp_5_Vacant_Housing">'[1]Comp List'!$CK$12</definedName>
    <definedName name="Comp_5_WalkScore">'[1]Comp List'!$CM$12</definedName>
    <definedName name="Comp_5_YOC">'[1]Comp List'!$AU$12</definedName>
    <definedName name="Comp_5_Zip">'[1]Comp List'!$BB$12</definedName>
    <definedName name="Comp_6">'[1]Comp List'!$AI$13</definedName>
    <definedName name="Comp_6_AMI_Levels">'[1]Comp List'!$BG$13</definedName>
    <definedName name="Comp_6_City">'[1]Comp List'!$AZ$13</definedName>
    <definedName name="Comp_6_CrimeRisk">'[1]Comp List'!$CL$13</definedName>
    <definedName name="Comp_6_Distance">'[1]Comp List'!$AM$13</definedName>
    <definedName name="Comp_6_MHI">'[1]Comp List'!$CF$13</definedName>
    <definedName name="Comp_6_PMA">'[1]Comp List'!$AL$13</definedName>
    <definedName name="Comp_6_Program">'[1]Comp List'!$AJ$13</definedName>
    <definedName name="Comp_6_Reno">'[1]Comp List'!$AV$13</definedName>
    <definedName name="Comp_6_RHH_Percent">'[1]Comp List'!$CI$13</definedName>
    <definedName name="Comp_6_School">'[1]Comp List'!$CO$13</definedName>
    <definedName name="Comp_6_Stories">'[1]Comp List'!$AS$13</definedName>
    <definedName name="Comp_6_Structure">'[1]Comp List'!$AR$13</definedName>
    <definedName name="Comp_6_Tenancy">'[1]Comp List'!$AK$13</definedName>
    <definedName name="Comp_6_Total_Units">'[1]Comp List'!$AO$13</definedName>
    <definedName name="Comp_6_Total_Vacant">'[1]Comp List'!$AP$13</definedName>
    <definedName name="Comp_6_TransitScore">'[1]Comp List'!$CN$13</definedName>
    <definedName name="Comp_6_Vacancy_Rate">'[1]Comp List'!$AQ$13</definedName>
    <definedName name="Comp_6_Vacant_Housing">'[1]Comp List'!$CK$13</definedName>
    <definedName name="Comp_6_WalkScore">'[1]Comp List'!$CM$13</definedName>
    <definedName name="Comp_6_YOC">'[1]Comp List'!$AU$13</definedName>
    <definedName name="Comp_6_Zip">'[1]Comp List'!$BB$13</definedName>
    <definedName name="Comp_7">'[1]Comp List'!$AI$14</definedName>
    <definedName name="Comp_7_AMI_Levels">'[1]Comp List'!$BG$14</definedName>
    <definedName name="Comp_7_City">'[1]Comp List'!$AZ$14</definedName>
    <definedName name="Comp_7_CrimeRisk">'[1]Comp List'!$CL$14</definedName>
    <definedName name="Comp_7_Distance">'[1]Comp List'!$AM$14</definedName>
    <definedName name="Comp_7_MHI">'[1]Comp List'!$CF$14</definedName>
    <definedName name="Comp_7_PMA">'[1]Comp List'!$AL$14</definedName>
    <definedName name="Comp_7_Program">'[1]Comp List'!$AJ$14</definedName>
    <definedName name="Comp_7_Reno">'[1]Comp List'!$AV$14</definedName>
    <definedName name="Comp_7_RHH_Percent">'[1]Comp List'!$CI$14</definedName>
    <definedName name="Comp_7_School">'[1]Comp List'!$CO$14</definedName>
    <definedName name="Comp_7_Stories">'[1]Comp List'!$AS$14</definedName>
    <definedName name="Comp_7_Structure">'[1]Comp List'!$AR$14</definedName>
    <definedName name="Comp_7_Tenancy">'[1]Comp List'!$AK$14</definedName>
    <definedName name="Comp_7_Total_Units">'[1]Comp List'!$AO$14</definedName>
    <definedName name="Comp_7_Total_Vacant">'[1]Comp List'!$AP$14</definedName>
    <definedName name="Comp_7_TransitScore">'[1]Comp List'!$CN$14</definedName>
    <definedName name="Comp_7_Vacancy_Rate">'[1]Comp List'!$AQ$14</definedName>
    <definedName name="Comp_7_Vacant_Housing">'[1]Comp List'!$CK$14</definedName>
    <definedName name="Comp_7_WalkScore">'[1]Comp List'!$CM$14</definedName>
    <definedName name="Comp_7_YOC">'[1]Comp List'!$AU$14</definedName>
    <definedName name="Comp_7_Zip">'[1]Comp List'!$BB$14</definedName>
    <definedName name="Comp_8">'[1]Comp List'!$AI$15</definedName>
    <definedName name="Comp_8_AMI_Levels">'[1]Comp List'!$BG$15</definedName>
    <definedName name="Comp_8_City">'[1]Comp List'!$AZ$15</definedName>
    <definedName name="Comp_8_CrimeRisk">'[1]Comp List'!$CL$15</definedName>
    <definedName name="Comp_8_Distance">'[1]Comp List'!$AM$15</definedName>
    <definedName name="Comp_8_MHI">'[1]Comp List'!$CF$15</definedName>
    <definedName name="Comp_8_PMA">'[1]Comp List'!$AL$15</definedName>
    <definedName name="Comp_8_Program">'[1]Comp List'!$AJ$15</definedName>
    <definedName name="Comp_8_Reno">'[1]Comp List'!$AV$15</definedName>
    <definedName name="Comp_8_RHH_Percent">'[1]Comp List'!$CI$15</definedName>
    <definedName name="Comp_8_School">'[1]Comp List'!$CO$15</definedName>
    <definedName name="Comp_8_Stories">'[1]Comp List'!$AS$15</definedName>
    <definedName name="Comp_8_Structure">'[1]Comp List'!$AR$15</definedName>
    <definedName name="Comp_8_Tenancy">'[1]Comp List'!$AK$15</definedName>
    <definedName name="Comp_8_Total_Units">'[1]Comp List'!$AO$15</definedName>
    <definedName name="Comp_8_Total_Vacant">'[1]Comp List'!$AP$15</definedName>
    <definedName name="Comp_8_TransitScore">'[1]Comp List'!$CN$15</definedName>
    <definedName name="Comp_8_Vacancy_Rate">'[1]Comp List'!$AQ$15</definedName>
    <definedName name="Comp_8_Vacant_Housing">'[1]Comp List'!$CK$15</definedName>
    <definedName name="Comp_8_WalkScore">'[1]Comp List'!$CM$15</definedName>
    <definedName name="Comp_8_YOC">'[1]Comp List'!$AU$15</definedName>
    <definedName name="Comp_8_Zip">'[1]Comp List'!$BB$15</definedName>
    <definedName name="Comp_9">'[1]Comp List'!$AI$16</definedName>
    <definedName name="Comp_9_AMI_Levels">'[1]Comp List'!$BG$16</definedName>
    <definedName name="Comp_9_City">'[1]Comp List'!$AZ$16</definedName>
    <definedName name="Comp_9_CrimeRisk">'[1]Comp List'!$CL$16</definedName>
    <definedName name="Comp_9_Distance">'[1]Comp List'!$AM$16</definedName>
    <definedName name="Comp_9_MHI">'[1]Comp List'!$CF$16</definedName>
    <definedName name="Comp_9_PMA">'[1]Comp List'!$AL$16</definedName>
    <definedName name="Comp_9_Program">'[1]Comp List'!$AJ$16</definedName>
    <definedName name="Comp_9_Reno">'[1]Comp List'!$AV$16</definedName>
    <definedName name="Comp_9_RHH_Percent">'[1]Comp List'!$CI$16</definedName>
    <definedName name="Comp_9_School">'[1]Comp List'!$CO$16</definedName>
    <definedName name="Comp_9_Stories">'[1]Comp List'!$AS$16</definedName>
    <definedName name="Comp_9_Structure">'[1]Comp List'!$AR$16</definedName>
    <definedName name="Comp_9_Tenancy">'[1]Comp List'!$AK$16</definedName>
    <definedName name="Comp_9_Total_Units">'[1]Comp List'!$AO$16</definedName>
    <definedName name="Comp_9_Total_Vacant">'[1]Comp List'!$AP$16</definedName>
    <definedName name="Comp_9_TransitScore">'[1]Comp List'!$CN$16</definedName>
    <definedName name="Comp_9_Vacancy_Rate">'[1]Comp List'!$AQ$16</definedName>
    <definedName name="Comp_9_Vacant_Housing">'[1]Comp List'!$CK$16</definedName>
    <definedName name="Comp_9_WalkScore">'[1]Comp List'!$CM$16</definedName>
    <definedName name="Comp_9_YOC">'[1]Comp List'!$AU$16</definedName>
    <definedName name="Comp_9_Zip">'[1]Comp List'!$BB$16</definedName>
    <definedName name="Comp_List">'[1]Comp List'!$AI$8:$AI$22</definedName>
    <definedName name="Comp_List_RCS">'[1]RCS - Grid Engine'!$H$82:$H$88</definedName>
    <definedName name="Comp_Unit_Conc">OFFSET('[1]Unit Bucket'!$W$5,S_Unit_Count,0,Comp_Unit_Count,1)</definedName>
    <definedName name="Comp_Unit_Count">'[1]Unit Bucket'!$B$3</definedName>
    <definedName name="Comparison_Location_Comp_1">[1]Location!$W$17</definedName>
    <definedName name="Comparison_Location_Comp_10">[1]Location!$W$26</definedName>
    <definedName name="Comparison_Location_Comp_11">[1]Location!$W$27</definedName>
    <definedName name="Comparison_Location_Comp_12">[1]Location!$W$28</definedName>
    <definedName name="Comparison_Location_Comp_13">[1]Location!$W$29</definedName>
    <definedName name="Comparison_Location_Comp_14">[1]Location!$W$30</definedName>
    <definedName name="Comparison_Location_Comp_15">[1]Location!$W$31</definedName>
    <definedName name="Comparison_Location_Comp_2">[1]Location!$W$18</definedName>
    <definedName name="Comparison_Location_Comp_3">[1]Location!$W$19</definedName>
    <definedName name="Comparison_Location_Comp_4">[1]Location!$W$20</definedName>
    <definedName name="Comparison_Location_Comp_5">[1]Location!$W$21</definedName>
    <definedName name="Comparison_Location_Comp_6">[1]Location!$W$22</definedName>
    <definedName name="Comparison_Location_Comp_7">[1]Location!$W$23</definedName>
    <definedName name="Comparison_Location_Comp_8">[1]Location!$W$24</definedName>
    <definedName name="Comparison_Location_Comp_9">[1]Location!$W$25</definedName>
    <definedName name="Comparison_PropertyAmen_Comp_1">[1]Amenities!$E$76</definedName>
    <definedName name="Comparison_PropertyAmen_Comp_10">[1]Amenities!$N$76</definedName>
    <definedName name="Comparison_PropertyAmen_Comp_11">[1]Amenities!$O$76</definedName>
    <definedName name="Comparison_PropertyAmen_Comp_12">[1]Amenities!$P$76</definedName>
    <definedName name="Comparison_PropertyAmen_Comp_13">[1]Amenities!$Q$76</definedName>
    <definedName name="Comparison_PropertyAmen_Comp_14">[1]Amenities!$R$76</definedName>
    <definedName name="Comparison_PropertyAmen_Comp_15">[1]Amenities!$S$76</definedName>
    <definedName name="Comparison_PropertyAmen_Comp_2">[1]Amenities!$F$76</definedName>
    <definedName name="Comparison_PropertyAmen_Comp_3">[1]Amenities!$G$76</definedName>
    <definedName name="Comparison_PropertyAmen_Comp_4">[1]Amenities!$H$76</definedName>
    <definedName name="Comparison_PropertyAmen_Comp_5">[1]Amenities!$I$76</definedName>
    <definedName name="Comparison_PropertyAmen_Comp_6">[1]Amenities!$J$76</definedName>
    <definedName name="Comparison_PropertyAmen_Comp_7">[1]Amenities!$K$76</definedName>
    <definedName name="Comparison_PropertyAmen_Comp_8">[1]Amenities!$L$76</definedName>
    <definedName name="Comparison_PropertyAmen_Comp_9">[1]Amenities!$M$76</definedName>
    <definedName name="Comparison_SF_Comp_1">'[1]SF Ranking'!$F$97</definedName>
    <definedName name="Comparison_SF_Comp_10">'[1]SF Ranking'!$F$106</definedName>
    <definedName name="Comparison_SF_Comp_2">'[1]SF Ranking'!$F$98</definedName>
    <definedName name="Comparison_SF_Comp_3">'[1]SF Ranking'!$F$99</definedName>
    <definedName name="Comparison_SF_Comp_4">'[1]SF Ranking'!$F$100</definedName>
    <definedName name="Comparison_SF_Comp_5">'[1]SF Ranking'!$F$101</definedName>
    <definedName name="Comparison_SF_Comp_6">'[1]SF Ranking'!$F$102</definedName>
    <definedName name="Comparison_SF_Comp_7">'[1]SF Ranking'!$F$103</definedName>
    <definedName name="Comparison_SF_Comp_8">'[1]SF Ranking'!$F$104</definedName>
    <definedName name="Comparison_SF_Comp_9">'[1]SF Ranking'!$F$105</definedName>
    <definedName name="Comparison_Structure_Comp_1">[1]Amenities!$E$7</definedName>
    <definedName name="Comparison_Structure_Comp_10">[1]Amenities!$N$7</definedName>
    <definedName name="Comparison_Structure_Comp_11">[1]Amenities!$O$7</definedName>
    <definedName name="Comparison_Structure_Comp_12">[1]Amenities!$P$7</definedName>
    <definedName name="Comparison_Structure_Comp_13">[1]Amenities!$Q$7</definedName>
    <definedName name="Comparison_Structure_Comp_14">[1]Amenities!$R$7</definedName>
    <definedName name="Comparison_Structure_Comp_15">[1]Amenities!$S$7</definedName>
    <definedName name="Comparison_Structure_Comp_2">[1]Amenities!$F$7</definedName>
    <definedName name="Comparison_Structure_Comp_3">[1]Amenities!$G$7</definedName>
    <definedName name="Comparison_Structure_Comp_4">[1]Amenities!$H$7</definedName>
    <definedName name="Comparison_Structure_Comp_5">[1]Amenities!$I$7</definedName>
    <definedName name="Comparison_Structure_Comp_6">[1]Amenities!$J$7</definedName>
    <definedName name="Comparison_Structure_Comp_7">[1]Amenities!$K$7</definedName>
    <definedName name="Comparison_Structure_Comp_8">[1]Amenities!$L$7</definedName>
    <definedName name="Comparison_Structure_Comp_9">[1]Amenities!$M$7</definedName>
    <definedName name="Comparison_UnitAmen_Comp_1">[1]Amenities!$E$39</definedName>
    <definedName name="Comparison_UnitAmen_Comp_10">[1]Amenities!$N$39</definedName>
    <definedName name="Comparison_UnitAmen_Comp_11">[1]Amenities!$O$39</definedName>
    <definedName name="Comparison_UnitAmen_Comp_12">[1]Amenities!$P$39</definedName>
    <definedName name="Comparison_UnitAmen_Comp_13">[1]Amenities!$Q$39</definedName>
    <definedName name="Comparison_UnitAmen_Comp_14">[1]Amenities!$R$39</definedName>
    <definedName name="Comparison_UnitAmen_Comp_15">[1]Amenities!$S$39</definedName>
    <definedName name="Comparison_UnitAmen_Comp_2">[1]Amenities!$F$39</definedName>
    <definedName name="Comparison_UnitAmen_Comp_3">[1]Amenities!$G$39</definedName>
    <definedName name="Comparison_UnitAmen_Comp_4">[1]Amenities!$H$39</definedName>
    <definedName name="Comparison_UnitAmen_Comp_5">[1]Amenities!$I$39</definedName>
    <definedName name="Comparison_UnitAmen_Comp_6">[1]Amenities!$J$39</definedName>
    <definedName name="Comparison_UnitAmen_Comp_7">[1]Amenities!$K$39</definedName>
    <definedName name="Comparison_UnitAmen_Comp_8">[1]Amenities!$L$39</definedName>
    <definedName name="Comparison_UnitAmen_Comp_9">[1]Amenities!$M$39</definedName>
    <definedName name="CompletionCheck_Input_HaUA">'[1]Utility Allowance'!$C$57</definedName>
    <definedName name="Concludinator_Rent_Conclusion">'[1]The Concludinator 2.0'!$D$38:$AB$63</definedName>
    <definedName name="Concludinator_S_LIHTC_Lookup_Range">'[1]The Concludinator 2.0'!$X$39:$X$63</definedName>
    <definedName name="Data_Validation_0_to_4_Int">'[1]RCS - Mainframe'!$BB$3:$BB$7</definedName>
    <definedName name="Data_Validation_Demand_Tenancy">'[1]Control Panel'!$C$156:$C$160</definedName>
    <definedName name="Data_Validation_Distance_Types">'[1]Control Panel'!$H$48:$H$49</definedName>
    <definedName name="Data_Validation_KeepUpdateDiscard">'[1]Control Panel'!$D$55:$D$57</definedName>
    <definedName name="Data_Validation_MarketSupply_Toggle_RentSource">'[1]Supply - Market'!$A$99:$A$101</definedName>
    <definedName name="Data_Validation_MarketSupply_Toggle_RentSource_NoAMR">'[1]Supply - Market'!$A$99:$A$100</definedName>
    <definedName name="Data_Validation_MarketSupply_Toggle_RentSource2">'[1]Supply - Market'!$A$99:$A$100</definedName>
    <definedName name="Data_Validation_OPEX_BenchBrackets">'[1]Control Panel'!$K$189:$K$193</definedName>
    <definedName name="Data_Validation_OPEX_BenchRegions">'[1]Control Panel'!$I$189:$I$200</definedName>
    <definedName name="Data_Validation_PropertyBucket">'[1]Control Panel'!$H$85:$H$90</definedName>
    <definedName name="Data_Validation_RCS_PoorToExcellent">'[1]Control Panel'!$C$166:$C$170</definedName>
    <definedName name="Data_Validation_S_Tenancy">'[1]Control Panel'!$A$153:$A$158</definedName>
    <definedName name="Data_Validation_S_Type_ProposedExisting">'[1]Control Panel'!$F$61:$F$63</definedName>
    <definedName name="Data_Validation_StateLookup">'[1]Control Panel'!$C$212:$D$267</definedName>
    <definedName name="Data_Validation_Structure_All">'[1]Control Panel'!$D$44:$D$51</definedName>
    <definedName name="Data_Validation_Structure_RCS">'[1]Control Panel'!$D$44:$D$49</definedName>
    <definedName name="Data_Validation_TrueFalseBool">'[1]Control Panel'!$H$61:$H$63</definedName>
    <definedName name="Data_Validation_Utility_Adj_Source">'[1]Control Panel'!$E$190:$E$192</definedName>
    <definedName name="Data_Validation_WARN_DateOptions">'[1]Control Panel'!$G$180:$G$182</definedName>
    <definedName name="Data_Validation_YesDash">'[1]Control Panel'!$D$65:$D$66</definedName>
    <definedName name="Data_Validation_YesNo">'[1]Control Panel'!$D$60:$D$62</definedName>
    <definedName name="Data_Validation_YesNo_NoDash">'[1]Control Panel'!$D$60:$D$61</definedName>
    <definedName name="DataVal_RentBuy">'[1]Control Panel'!$C$196:$C$200</definedName>
    <definedName name="DataVal_SheetGroups">'[1]Memory - Completion'!$T$5:$T$14</definedName>
    <definedName name="DataValidation_Hide_Retain">'[1]Control Panel'!$D$32:$D$33</definedName>
    <definedName name="DataValidation_InferiorSuperior">'[1]Control Panel'!$B$32:$B$37</definedName>
    <definedName name="DD_Subject_Condition">[1]Amenities!$D$7</definedName>
    <definedName name="Demand_Affordability_Percent">'[1]Demand Input'!$C$18</definedName>
    <definedName name="Demand_Affordability_Percent_Market">'[1]Demand Input'!$C$19</definedName>
    <definedName name="Demand_CompUnits_AbsSub_Existing">'[1]Demand Input'!$C$28</definedName>
    <definedName name="Demand_CompUnits_AbsSub_NewConst">'[1]Demand Input'!$C$27</definedName>
    <definedName name="Demand_CompUnits_AsProp_Existing">'[1]Demand Input'!$C$25</definedName>
    <definedName name="Demand_CompUnits_AsProp_NewConst">'[1]Demand Input'!$C$24</definedName>
    <definedName name="Demand_HHDistMatrix_0BR_1P">'[1]Demand Input'!$C$6</definedName>
    <definedName name="Demand_HHDistMatrix_0BR_2P">'[1]Demand Input'!$C$7</definedName>
    <definedName name="Demand_HHDistMatrix_0BR_3P">'[1]Demand Input'!$C$8</definedName>
    <definedName name="Demand_HHDistMatrix_0BR_4P">'[1]Demand Input'!$C$9</definedName>
    <definedName name="Demand_HHDistMatrix_0BR_5P">'[1]Demand Input'!$C$10</definedName>
    <definedName name="Demand_HHDistMatrix_1BR_1P">'[1]Demand Input'!$D$6</definedName>
    <definedName name="Demand_HHDistMatrix_1BR_2P">'[1]Demand Input'!$D$7</definedName>
    <definedName name="Demand_HHDistMatrix_1BR_3P">'[1]Demand Input'!$D$8</definedName>
    <definedName name="Demand_HHDistMatrix_1BR_4P">'[1]Demand Input'!$D$9</definedName>
    <definedName name="Demand_HHDistMatrix_1BR_5P">'[1]Demand Input'!$D$10</definedName>
    <definedName name="Demand_HHDistMatrix_2BR_1P">'[1]Demand Input'!$E$6</definedName>
    <definedName name="Demand_HHDistMatrix_2BR_2P">'[1]Demand Input'!$E$7</definedName>
    <definedName name="Demand_HHDistMatrix_2BR_3P">'[1]Demand Input'!$E$8</definedName>
    <definedName name="Demand_HHDistMatrix_2BR_4P">'[1]Demand Input'!$E$9</definedName>
    <definedName name="Demand_HHDistMatrix_2BR_5P">'[1]Demand Input'!$E$10</definedName>
    <definedName name="Demand_HHDistMatrix_3BR_1P">'[1]Demand Input'!$F$6</definedName>
    <definedName name="Demand_HHDistMatrix_3BR_2P">'[1]Demand Input'!$F$7</definedName>
    <definedName name="Demand_HHDistMatrix_3BR_3P">'[1]Demand Input'!$F$8</definedName>
    <definedName name="Demand_HHDistMatrix_3BR_4P">'[1]Demand Input'!$F$9</definedName>
    <definedName name="Demand_HHDistMatrix_3BR_5P">'[1]Demand Input'!$F$10</definedName>
    <definedName name="Demand_HHDistMatrix_4BR_1P">'[1]Demand Input'!$G$6</definedName>
    <definedName name="Demand_HHDistMatrix_4BR_2P">'[1]Demand Input'!$G$7</definedName>
    <definedName name="Demand_HHDistMatrix_4BR_3P">'[1]Demand Input'!$G$8</definedName>
    <definedName name="Demand_HHDistMatrix_4BR_4P">'[1]Demand Input'!$G$9</definedName>
    <definedName name="Demand_HHDistMatrix_4BR_5P">'[1]Demand Input'!$G$10</definedName>
    <definedName name="Demand_HHDistMatrix_5BR_1P">'[1]Demand Input'!$H$6</definedName>
    <definedName name="Demand_HHDistMatrix_5BR_2P">'[1]Demand Input'!$H$7</definedName>
    <definedName name="Demand_HHDistMatrix_5BR_3P">'[1]Demand Input'!$H$8</definedName>
    <definedName name="Demand_HHDistMatrix_5BR_4P">'[1]Demand Input'!$H$9</definedName>
    <definedName name="Demand_HHDistMatrix_5BR_5P">'[1]Demand Input'!$H$10</definedName>
    <definedName name="Demand_IncomeDist_Percent_Rent_Level_1_AsProp">'[1]Income Distribution'!$E$28</definedName>
    <definedName name="Demand_IncomeDist_Percent_Rent_Level_2_AsProp">'[1]Income Distribution'!$H$28</definedName>
    <definedName name="Demand_IncomeDist_Percent_Rent_Level_3_AsProp">'[1]Income Distribution'!$K$28</definedName>
    <definedName name="Demand_IncomeDist_Percent_Rent_OVERALL_AsProp">'[1]Income Distribution'!$AI$28</definedName>
    <definedName name="Demand_Leakage_Rate">'[1]Demand Input'!$C$17</definedName>
    <definedName name="Demand_Max_Income_RentLevel_1_AsProp">'[1]Demand Input'!$I$24</definedName>
    <definedName name="Demand_Max_Income_RentLevel_2_AsProp">'[1]Demand Input'!$K$24</definedName>
    <definedName name="Demand_Max_Income_RentLevel_3_AsProp">'[1]Demand Input'!$M$24</definedName>
    <definedName name="Demand_Max_Income_RentLevel_4_AsProp">'[1]Demand Input'!$O$24</definedName>
    <definedName name="Demand_Max_Income_RentLevel_5_AsProp">'[1]Demand Input'!$Q$24</definedName>
    <definedName name="Demand_Min_Income_RentLevel_1_AsProp">'[1]Demand Input'!$H$24</definedName>
    <definedName name="Demand_Min_Income_RentLevel_2_AsProp">'[1]Demand Input'!$J$24</definedName>
    <definedName name="Demand_Min_Income_RentLevel_3_AsProp">'[1]Demand Input'!$L$24</definedName>
    <definedName name="Demand_Min_Income_RentLevel_4_AsProp">'[1]Demand Input'!$N$24</definedName>
    <definedName name="Demand_Min_Income_RentLevel_5_AsProp">'[1]Demand Input'!$P$24</definedName>
    <definedName name="Demand_MinIncome_Rent">'[1]Demand Input'!$AE$5</definedName>
    <definedName name="Demand_Mrkt_IncomeRest">'[1]Demand Input'!$C$20</definedName>
    <definedName name="Demand_SubjectPBRA_True">'[1]Demand Input'!$C$15</definedName>
    <definedName name="Demand_Table_CompetitiveUnits">'[1]LIHTC in PMA'!$B$9:$N$61</definedName>
    <definedName name="Demand_TableData_OwnerHHIncome_55">'[1]PMA Data'!$AG$30:$AM$41</definedName>
    <definedName name="Demand_TableData_OwnerHHIncome_55_FY">'[1]PMA Data'!$AO$30:$AU$41</definedName>
    <definedName name="Demand_TableData_OwnerHHIncome_62">'[1]PMA Data'!$AG$48:$AM$59</definedName>
    <definedName name="Demand_TableData_OwnerHHIncome_62_FY">'[1]PMA Data'!$AO$48:$AU$59</definedName>
    <definedName name="Demand_TableData_OwnerHHIncome_65">'[1]PMA Data'!$AG$66:$AM$77</definedName>
    <definedName name="Demand_TableData_OwnerHHIncome_65_FY">'[1]PMA Data'!$AO$66:$AU$77</definedName>
    <definedName name="Demand_TableData_OwnerHHIncome_75">'[1]PMA Data'!$AG$84:$AM$95</definedName>
    <definedName name="Demand_TableData_OwnerHHIncome_75_FY">'[1]PMA Data'!$AO$84:$AU$95</definedName>
    <definedName name="Demand_TableData_OwnerHHIncome_Family">'[1]PMA Data'!$AG$12:$AM$23</definedName>
    <definedName name="Demand_TableData_OwnerHHIncome_Family_FY">'[1]PMA Data'!$AO$12:$AU$23</definedName>
    <definedName name="Demand_TableData_RenterHHIncome_55">'[1]PMA Data'!$I$30:$O$41</definedName>
    <definedName name="Demand_TableData_RenterHHIncome_55_FY">'[1]PMA Data'!$Q$30:$W$41</definedName>
    <definedName name="Demand_TableData_RenterHHIncome_62">'[1]PMA Data'!$I$48:$O$59</definedName>
    <definedName name="Demand_TableData_RenterHHIncome_62_FY">'[1]PMA Data'!$Q$48:$W$59</definedName>
    <definedName name="Demand_TableData_RenterHHIncome_65">'[1]PMA Data'!$I$66:$O$77</definedName>
    <definedName name="Demand_TableData_RenterHHIncome_65_FY">'[1]PMA Data'!$Q$66:$W$77</definedName>
    <definedName name="Demand_TableData_RenterHHIncome_75">'[1]PMA Data'!$I$84:$O$95</definedName>
    <definedName name="Demand_TableData_RenterHHIncome_75_FY">'[1]PMA Data'!$Q$84:$W$95</definedName>
    <definedName name="Demand_TableData_RenterHHIncome_Family">'[1]PMA Data'!$I$12:$O$23</definedName>
    <definedName name="Demand_TableData_RenterHHIncome_Family_FY">'[1]PMA Data'!$Q$12:$W$23</definedName>
    <definedName name="Demand_Tenancy">'[1]Demand Input'!$C$16</definedName>
    <definedName name="DV_1to7">'[1]Control Panel'!$J$34:$J$40</definedName>
    <definedName name="DV_App_Custom">'[1]Main Input'!$D$7</definedName>
    <definedName name="DV_App_Custom_2">'[1]Main Input'!$D$8</definedName>
    <definedName name="DV_Appraisal_Scenarios">'[1]Control Panel'!$H$32:$H$42</definedName>
    <definedName name="DV_ProjectType">'[1]Control Panel'!$F$67:$F$70</definedName>
    <definedName name="DV_ProjectType_RCS">'[1]Control Panel'!$H$67:$H$69</definedName>
    <definedName name="DV_RCS_MPair_BA">'[1]Control Panel'!$G$156:$G$157</definedName>
    <definedName name="DV_RCS_MPair_BR">'[1]Control Panel'!$H$156:$H$157</definedName>
    <definedName name="DV_TaxMethod">'[1]Control Panel'!$C$173:$C$175</definedName>
    <definedName name="DV_TenancySimple_2">'[1]Control Panel'!$I$156:$I$158</definedName>
    <definedName name="DV_TrueFalse_Pure">'[1]Control Panel'!$H$61:$H$62</definedName>
    <definedName name="Dyn_DataLibList">OFFSET('[1]HUD Limits'!$I$104,0,0,'[1]HUD Limits'!$D$109,1)</definedName>
    <definedName name="Dyn_IncomeCounty">OFFSET('[1]HUD Limits'!$H$104,0,0,'[1]HUD Limits'!$D$109,1)</definedName>
    <definedName name="Dyn_RCS_C_UnitList">OFFSET('[1]Unit Bucket'!$D$4,'[1]Unit Bucket'!$B$2+1,0,'[1]Unit Bucket'!$B$3,14)</definedName>
    <definedName name="Dyn_RCS_CellCheck">OFFSET('[1]Unit Bucket'!$D$5,'[1]Unit Bucket'!$B$2,0,1,1)</definedName>
    <definedName name="Dyn_RCS_S_UnitList">OFFSET('[1]Unit Bucket'!$D$4,0,0,'[1]Unit Bucket'!$B$2,14)</definedName>
    <definedName name="Dyn_RCS_SortCheck">OFFSET('[1]Unit Bucket'!$Y$5,'[1]Unit Bucket'!$B$2,0,'[1]Unit Bucket'!$AC$3,1)</definedName>
    <definedName name="Dyn_UB_Comps">OFFSET('[1]Unit Bucket'!$D$4,'[1]Unit Bucket'!$B$2+1,0,'[1]Unit Bucket'!$B$3,16)</definedName>
    <definedName name="Dyn_UB_Comps_ListView">OFFSET('[1]Unit Bucket'!$D$4,'[1]Unit Bucket'!$B$2+1,0,1,1)</definedName>
    <definedName name="Dyn_UniqueAMI">OFFSET('[1]The Concludinator 2.0'!$AH$3,1,0,'[1]The Concludinator 2.0'!$AH$33,1)</definedName>
    <definedName name="Dyn_UniqueAMI_Comps">OFFSET('[1]The Concludinator 2.0'!$AY$3,1,0,'[1]The Concludinator 2.0'!$AY$33+1,1)</definedName>
    <definedName name="DynamicRange_PGI_UnitTypes">OFFSET('[1]Unit Bucket'!#REF!,0,0,'[1]Unit Bucket'!$B$2,1)</definedName>
    <definedName name="DynamicRange_SubStrings">OFFSET('[1]Unit Bucket'!$C$5,0,0,'[1]Unit Bucket'!$B$2,1)</definedName>
    <definedName name="Economy_Month_Lookup">'[1]Control Panel'!$H$12:$J$23</definedName>
    <definedName name="Effective_Date">'[1]Main Input'!$C$55</definedName>
    <definedName name="ESRI_BY">'[1]Control Panel'!$C$10</definedName>
    <definedName name="ESRI_CY">'[1]Control Panel'!$D$10</definedName>
    <definedName name="ESRI_FY">'[1]Control Panel'!$E$10</definedName>
    <definedName name="ESRI_IY">'[1]Control Panel'!$F$10</definedName>
    <definedName name="HA_0BR_PS">'[1]Main Input'!$I$10</definedName>
    <definedName name="HA_1BR_PS">'[1]Main Input'!$I$11</definedName>
    <definedName name="HA_2BR_PS">'[1]Main Input'!$I$12</definedName>
    <definedName name="HA_3BR_PS">'[1]Main Input'!$I$13</definedName>
    <definedName name="HA_4BR_PS">'[1]Main Input'!$I$14</definedName>
    <definedName name="HA_5BR_PS">'[1]Main Input'!$I$15</definedName>
    <definedName name="HA_Name">'[1]Main Input'!$I$7</definedName>
    <definedName name="HA_UA_Effective_Date">'[1]Main Input'!$I$8</definedName>
    <definedName name="HA_Util_Adj_AC_0BR">'[1]Utility Allowance'!$C$8</definedName>
    <definedName name="HA_Util_Adj_AC_1BR">'[1]Utility Allowance'!$C$9</definedName>
    <definedName name="HA_Util_Adj_AC_2BR">'[1]Utility Allowance'!$C$10</definedName>
    <definedName name="HA_Util_Adj_AC_3BR">'[1]Utility Allowance'!$C$11</definedName>
    <definedName name="HA_Util_Adj_AC_4BR">'[1]Utility Allowance'!$C$12</definedName>
    <definedName name="HA_Util_Adj_AC_5BR">'[1]Utility Allowance'!$C$13</definedName>
    <definedName name="HA_Util_Adj_Cooking_0BR">'[1]Utility Allowance'!$C$20</definedName>
    <definedName name="HA_Util_Adj_Cooking_1BR">'[1]Utility Allowance'!$C$21</definedName>
    <definedName name="HA_Util_Adj_Cooking_2BR">'[1]Utility Allowance'!$C$22</definedName>
    <definedName name="HA_Util_Adj_Cooking_3BR">'[1]Utility Allowance'!$C$23</definedName>
    <definedName name="HA_Util_Adj_Cooking_4BR">'[1]Utility Allowance'!$C$24</definedName>
    <definedName name="HA_Util_Adj_Cooking_5BR">'[1]Utility Allowance'!$C$25</definedName>
    <definedName name="HA_Util_Adj_Electric_0BR">'[1]Utility Allowance'!$C$32</definedName>
    <definedName name="HA_Util_Adj_Electric_1BR">'[1]Utility Allowance'!$C$33</definedName>
    <definedName name="HA_Util_Adj_Electric_2BR">'[1]Utility Allowance'!$C$34</definedName>
    <definedName name="HA_Util_Adj_Electric_3BR">'[1]Utility Allowance'!$C$35</definedName>
    <definedName name="HA_Util_Adj_Electric_4BR">'[1]Utility Allowance'!$C$36</definedName>
    <definedName name="HA_Util_Adj_Electric_5BR">'[1]Utility Allowance'!$C$37</definedName>
    <definedName name="HA_Util_Adj_Heat_0BR">'[1]Utility Allowance'!$C$14</definedName>
    <definedName name="HA_Util_Adj_Heat_1BR">'[1]Utility Allowance'!$C$15</definedName>
    <definedName name="HA_Util_Adj_Heat_2BR">'[1]Utility Allowance'!$C$16</definedName>
    <definedName name="HA_Util_Adj_Heat_3BR">'[1]Utility Allowance'!$C$17</definedName>
    <definedName name="HA_Util_Adj_Heat_4BR">'[1]Utility Allowance'!$C$18</definedName>
    <definedName name="HA_Util_Adj_Heat_5BR">'[1]Utility Allowance'!$C$19</definedName>
    <definedName name="HA_Util_Adj_HotWater_0BR">'[1]Utility Allowance'!$C$26</definedName>
    <definedName name="HA_Util_Adj_HotWater_1BR">'[1]Utility Allowance'!$C$27</definedName>
    <definedName name="HA_Util_Adj_HotWater_2BR">'[1]Utility Allowance'!$C$28</definedName>
    <definedName name="HA_Util_Adj_HotWater_3BR">'[1]Utility Allowance'!$C$29</definedName>
    <definedName name="HA_Util_Adj_HotWater_4BR">'[1]Utility Allowance'!$C$30</definedName>
    <definedName name="HA_Util_Adj_HotWater_5BR">'[1]Utility Allowance'!$C$31</definedName>
    <definedName name="HA_Util_Adj_Sewer_0BR">'[1]Utility Allowance'!$C$44</definedName>
    <definedName name="HA_Util_Adj_Sewer_1BR">'[1]Utility Allowance'!$C$45</definedName>
    <definedName name="HA_Util_Adj_Sewer_2BR">'[1]Utility Allowance'!$C$46</definedName>
    <definedName name="HA_Util_Adj_Sewer_3BR">'[1]Utility Allowance'!$C$47</definedName>
    <definedName name="HA_Util_Adj_Sewer_4BR">'[1]Utility Allowance'!$C$48</definedName>
    <definedName name="HA_Util_Adj_Sewer_5BR">'[1]Utility Allowance'!$C$49</definedName>
    <definedName name="HA_Util_Adj_Trash_0BR">'[1]Utility Allowance'!$C$50</definedName>
    <definedName name="HA_Util_Adj_Trash_1BR">'[1]Utility Allowance'!$C$51</definedName>
    <definedName name="HA_Util_Adj_Trash_2BR">'[1]Utility Allowance'!$C$52</definedName>
    <definedName name="HA_Util_Adj_Trash_3BR">'[1]Utility Allowance'!$C$53</definedName>
    <definedName name="HA_Util_Adj_Trash_4BR">'[1]Utility Allowance'!$C$54</definedName>
    <definedName name="HA_Util_Adj_Trash_5BR">'[1]Utility Allowance'!$C$55</definedName>
    <definedName name="HA_Util_Adj_Water_0BR">'[1]Utility Allowance'!$C$38</definedName>
    <definedName name="HA_Util_Adj_Water_1BR">'[1]Utility Allowance'!$C$39</definedName>
    <definedName name="HA_Util_Adj_Water_2BR">'[1]Utility Allowance'!$C$40</definedName>
    <definedName name="HA_Util_Adj_Water_3BR">'[1]Utility Allowance'!$C$41</definedName>
    <definedName name="HA_Util_Adj_Water_4BR">'[1]Utility Allowance'!$C$42</definedName>
    <definedName name="HA_Util_Adj_Water_5BR">'[1]Utility Allowance'!$C$43</definedName>
    <definedName name="HH_YesNo">'[1]HUD Limits'!$D$3</definedName>
    <definedName name="HISTA_CY">'[1]Control Panel'!$D$11</definedName>
    <definedName name="Improved_CityState_1">'[1]Appraisal Bucket'!$AI$5</definedName>
    <definedName name="Improved_CityState_2">'[1]Appraisal Bucket'!$AI$6</definedName>
    <definedName name="Improved_CityState_3">'[1]Appraisal Bucket'!$AI$7</definedName>
    <definedName name="Improved_CityState_4">'[1]Appraisal Bucket'!$AI$8</definedName>
    <definedName name="Improved_CityState_5">'[1]Appraisal Bucket'!$AI$9</definedName>
    <definedName name="Improved_CityState_6">'[1]Appraisal Bucket'!$AI$10</definedName>
    <definedName name="Improved_CityState_7">'[1]Appraisal Bucket'!$AI$11</definedName>
    <definedName name="IncomeLimit_CountyCol">'[1]HUD Limits'!$H$103:$H$252</definedName>
    <definedName name="IncomeLimit_Full">'[1]HUD Limits'!$G$103:$CG$252</definedName>
    <definedName name="IncomeRange_AsProp_Max_NonMarket">'[1]Demand Input'!$I$41</definedName>
    <definedName name="IncomeRange_AsProp_Min_NonMarket">'[1]Demand Input'!$I$40</definedName>
    <definedName name="LandComp_1_Acres">'[1]Appraisal Bucket'!$G$20</definedName>
    <definedName name="LandComp_1_Address">'[1]Appraisal Bucket'!$L$20</definedName>
    <definedName name="LandComp_1_Alias">'[1]Appraisal Bucket'!$D$20</definedName>
    <definedName name="LandComp_1_Buyer">'[1]Appraisal Bucket'!$X$20</definedName>
    <definedName name="LandComp_1_City">'[1]Appraisal Bucket'!$Z$20</definedName>
    <definedName name="LandComp_1_CityState">'[1]Appraisal Bucket'!$AG$20</definedName>
    <definedName name="LandComp_1_ConfirmW">'[1]Appraisal Bucket'!$Y$20</definedName>
    <definedName name="LandComp_1_County">'[1]Appraisal Bucket'!$AC$20</definedName>
    <definedName name="LandComp_1_Remarks">'[1]Appraisal Bucket'!$AD$20</definedName>
    <definedName name="LandComp_1_RightsConvey">'[1]Appraisal Bucket'!$T$20</definedName>
    <definedName name="LandComp_1_SaleCond">'[1]Appraisal Bucket'!$R$20</definedName>
    <definedName name="LandComp_1_SaleDate">'[1]Appraisal Bucket'!$E$20</definedName>
    <definedName name="LandComp_1_SalePrice">'[1]Appraisal Bucket'!$H$20</definedName>
    <definedName name="LandComp_1_SalePrice_PerUnit">'[1]Appraisal Bucket'!$I$20</definedName>
    <definedName name="LandComp_1_Seller">'[1]Appraisal Bucket'!$W$20</definedName>
    <definedName name="LandComp_1_Shape">'[1]Appraisal Bucket'!$M$20</definedName>
    <definedName name="LandComp_1_State">'[1]Appraisal Bucket'!$AA$20</definedName>
    <definedName name="LandComp_1_Status">'[1]Appraisal Bucket'!$Q$20</definedName>
    <definedName name="LandComp_1_Topo">'[1]Appraisal Bucket'!$N$20</definedName>
    <definedName name="LandComp_1_TotalUnits">'[1]Appraisal Bucket'!$F$20</definedName>
    <definedName name="LandComp_1_Zip">'[1]Appraisal Bucket'!$AB$20</definedName>
    <definedName name="LandComp_1_Zoning">'[1]Appraisal Bucket'!$O$20</definedName>
    <definedName name="LandComp_2_Acres">'[1]Appraisal Bucket'!$G$21</definedName>
    <definedName name="LandComp_2_Address">'[1]Appraisal Bucket'!$L$21</definedName>
    <definedName name="LandComp_2_Alias">'[1]Appraisal Bucket'!$D$21</definedName>
    <definedName name="LandComp_2_Buyer">'[1]Appraisal Bucket'!$X$21</definedName>
    <definedName name="LandComp_2_City">'[1]Appraisal Bucket'!$Z$21</definedName>
    <definedName name="LandComp_2_CityState">'[1]Appraisal Bucket'!$AG$21</definedName>
    <definedName name="LandComp_2_ConfirmW">'[1]Appraisal Bucket'!$Y$21</definedName>
    <definedName name="LandComp_2_County">'[1]Appraisal Bucket'!$AC$21</definedName>
    <definedName name="LandComp_2_Remarks">'[1]Appraisal Bucket'!$AD$21</definedName>
    <definedName name="LandComp_2_RightsConvey">'[1]Appraisal Bucket'!$T$21</definedName>
    <definedName name="LandComp_2_SaleCond">'[1]Appraisal Bucket'!$R$21</definedName>
    <definedName name="LandComp_2_SaleDate">'[1]Appraisal Bucket'!$E$21</definedName>
    <definedName name="LandComp_2_SalePrice">'[1]Appraisal Bucket'!$H$21</definedName>
    <definedName name="LandComp_2_SalePrice_PerUnit">'[1]Appraisal Bucket'!$I$21</definedName>
    <definedName name="LandComp_2_Seller">'[1]Appraisal Bucket'!$W$21</definedName>
    <definedName name="LandComp_2_Shape">'[1]Appraisal Bucket'!$M$21</definedName>
    <definedName name="LandComp_2_State">'[1]Appraisal Bucket'!$AA$21</definedName>
    <definedName name="LandComp_2_Status">'[1]Appraisal Bucket'!$Q$21</definedName>
    <definedName name="LandComp_2_Topo">'[1]Appraisal Bucket'!$N$21</definedName>
    <definedName name="LandComp_2_TotalUnits">'[1]Appraisal Bucket'!$F$21</definedName>
    <definedName name="LandComp_2_Zip">'[1]Appraisal Bucket'!$AB$21</definedName>
    <definedName name="LandComp_2_Zoning">'[1]Appraisal Bucket'!$O$21</definedName>
    <definedName name="LandComp_3_Acres">'[1]Appraisal Bucket'!$G$22</definedName>
    <definedName name="LandComp_3_Address">'[1]Appraisal Bucket'!$L$22</definedName>
    <definedName name="LandComp_3_Alias">'[1]Appraisal Bucket'!$D$22</definedName>
    <definedName name="LandComp_3_Buyer">'[1]Appraisal Bucket'!$X$22</definedName>
    <definedName name="LandComp_3_City">'[1]Appraisal Bucket'!$Z$22</definedName>
    <definedName name="LandComp_3_CityState">'[1]Appraisal Bucket'!$AG$22</definedName>
    <definedName name="LandComp_3_ConfirmW">'[1]Appraisal Bucket'!$Y$22</definedName>
    <definedName name="LandComp_3_County">'[1]Appraisal Bucket'!$AC$22</definedName>
    <definedName name="LandComp_3_Remarks">'[1]Appraisal Bucket'!$AD$22</definedName>
    <definedName name="LandComp_3_RightsConvey">'[1]Appraisal Bucket'!$T$22</definedName>
    <definedName name="LandComp_3_SaleCond">'[1]Appraisal Bucket'!$R$22</definedName>
    <definedName name="LandComp_3_SaleDate">'[1]Appraisal Bucket'!$E$22</definedName>
    <definedName name="LandComp_3_SalePrice">'[1]Appraisal Bucket'!$H$22</definedName>
    <definedName name="LandComp_3_SalePrice_PerUnit">'[1]Appraisal Bucket'!$I$22</definedName>
    <definedName name="LandComp_3_Seller">'[1]Appraisal Bucket'!$W$22</definedName>
    <definedName name="LandComp_3_Shape">'[1]Appraisal Bucket'!$M$22</definedName>
    <definedName name="LandComp_3_State">'[1]Appraisal Bucket'!$AA$22</definedName>
    <definedName name="LandComp_3_Status">'[1]Appraisal Bucket'!$Q$22</definedName>
    <definedName name="LandComp_3_Topo">'[1]Appraisal Bucket'!$N$22</definedName>
    <definedName name="LandComp_3_TotalUnits">'[1]Appraisal Bucket'!$F$22</definedName>
    <definedName name="LandComp_3_Zip">'[1]Appraisal Bucket'!$AB$22</definedName>
    <definedName name="LandComp_3_Zoning">'[1]Appraisal Bucket'!$O$22</definedName>
    <definedName name="LandComp_4_Acres">'[1]Appraisal Bucket'!$G$23</definedName>
    <definedName name="LandComp_4_Address">'[1]Appraisal Bucket'!$L$23</definedName>
    <definedName name="LandComp_4_Alias">'[1]Appraisal Bucket'!$D$23</definedName>
    <definedName name="LandComp_4_Buyer">'[1]Appraisal Bucket'!$X$23</definedName>
    <definedName name="LandComp_4_City">'[1]Appraisal Bucket'!$Z$23</definedName>
    <definedName name="LandComp_4_CityState">'[1]Appraisal Bucket'!$AG$23</definedName>
    <definedName name="LandComp_4_ConfirmW">'[1]Appraisal Bucket'!$Y$23</definedName>
    <definedName name="LandComp_4_County">'[1]Appraisal Bucket'!$AC$23</definedName>
    <definedName name="LandComp_4_Remarks">'[1]Appraisal Bucket'!$AD$23</definedName>
    <definedName name="LandComp_4_RightsConvey">'[1]Appraisal Bucket'!$T$23</definedName>
    <definedName name="LandComp_4_SaleCond">'[1]Appraisal Bucket'!$R$23</definedName>
    <definedName name="LandComp_4_SaleDate">'[1]Appraisal Bucket'!$E$23</definedName>
    <definedName name="LandComp_4_SalePrice">'[1]Appraisal Bucket'!$H$23</definedName>
    <definedName name="LandComp_4_SalePrice_PerUnit">'[1]Appraisal Bucket'!$I$23</definedName>
    <definedName name="LandComp_4_Seller">'[1]Appraisal Bucket'!$W$23</definedName>
    <definedName name="LandComp_4_Shape">'[1]Appraisal Bucket'!$M$23</definedName>
    <definedName name="LandComp_4_State">'[1]Appraisal Bucket'!$AA$23</definedName>
    <definedName name="LandComp_4_Status">'[1]Appraisal Bucket'!$Q$23</definedName>
    <definedName name="LandComp_4_Topo">'[1]Appraisal Bucket'!$N$23</definedName>
    <definedName name="LandComp_4_TotalUnits">'[1]Appraisal Bucket'!$F$23</definedName>
    <definedName name="LandComp_4_Zip">'[1]Appraisal Bucket'!$AB$23</definedName>
    <definedName name="LandComp_4_Zoning">'[1]Appraisal Bucket'!$O$23</definedName>
    <definedName name="LandComp_5_Acres">'[1]Appraisal Bucket'!$G$24</definedName>
    <definedName name="LandComp_5_Address">'[1]Appraisal Bucket'!$L$24</definedName>
    <definedName name="LandComp_5_Alias">'[1]Appraisal Bucket'!$D$24</definedName>
    <definedName name="LandComp_5_Buyer">'[1]Appraisal Bucket'!$X$24</definedName>
    <definedName name="LandComp_5_City">'[1]Appraisal Bucket'!$Z$24</definedName>
    <definedName name="LandComp_5_CityState">'[1]Appraisal Bucket'!$AG$24</definedName>
    <definedName name="LandComp_5_ConfirmW">'[1]Appraisal Bucket'!$Y$24</definedName>
    <definedName name="LandComp_5_County">'[1]Appraisal Bucket'!$AC$24</definedName>
    <definedName name="LandComp_5_Remarks">'[1]Appraisal Bucket'!$AD$24</definedName>
    <definedName name="LandComp_5_RightsConvey">'[1]Appraisal Bucket'!$T$24</definedName>
    <definedName name="LandComp_5_SaleCond">'[1]Appraisal Bucket'!$R$24</definedName>
    <definedName name="LandComp_5_SaleDate">'[1]Appraisal Bucket'!$E$24</definedName>
    <definedName name="LandComp_5_SalePrice">'[1]Appraisal Bucket'!$H$24</definedName>
    <definedName name="LandComp_5_SalePrice_PerUnit">'[1]Appraisal Bucket'!$I$24</definedName>
    <definedName name="LandComp_5_Seller">'[1]Appraisal Bucket'!$W$24</definedName>
    <definedName name="LandComp_5_Shape">'[1]Appraisal Bucket'!$M$24</definedName>
    <definedName name="LandComp_5_State">'[1]Appraisal Bucket'!$AA$24</definedName>
    <definedName name="LandComp_5_Status">'[1]Appraisal Bucket'!$Q$24</definedName>
    <definedName name="LandComp_5_Topo">'[1]Appraisal Bucket'!$N$24</definedName>
    <definedName name="LandComp_5_TotalUnits">'[1]Appraisal Bucket'!$F$24</definedName>
    <definedName name="LandComp_5_Zip">'[1]Appraisal Bucket'!$AB$24</definedName>
    <definedName name="LandComp_5_Zoning">'[1]Appraisal Bucket'!$O$24</definedName>
    <definedName name="LandComp_6_Acres">'[1]Appraisal Bucket'!$G$25</definedName>
    <definedName name="LandComp_6_Address">'[1]Appraisal Bucket'!$L$25</definedName>
    <definedName name="LandComp_6_Alias">'[1]Appraisal Bucket'!$D$25</definedName>
    <definedName name="LandComp_6_City">'[1]Appraisal Bucket'!$Z$25</definedName>
    <definedName name="LandComp_6_CityState">'[1]Appraisal Bucket'!$AG$25</definedName>
    <definedName name="LandComp_6_Remarks">'[1]Appraisal Bucket'!$AD$25</definedName>
    <definedName name="LandComp_6_RightsConvey">'[1]Appraisal Bucket'!$T$25</definedName>
    <definedName name="LandComp_6_SaleCond">'[1]Appraisal Bucket'!$R$25</definedName>
    <definedName name="LandComp_6_SaleDate">'[1]Appraisal Bucket'!$E$25</definedName>
    <definedName name="LandComp_6_SalePrice">'[1]Appraisal Bucket'!$H$25</definedName>
    <definedName name="LandComp_6_SalePrice_PerUnit">'[1]Appraisal Bucket'!$I$25</definedName>
    <definedName name="LandComp_6_Shape">'[1]Appraisal Bucket'!$M$25</definedName>
    <definedName name="LandComp_6_Topo">'[1]Appraisal Bucket'!$N$25</definedName>
    <definedName name="LandComp_6_TotalUnits">'[1]Appraisal Bucket'!$F$25</definedName>
    <definedName name="LandComp_6_Zip">'[1]Appraisal Bucket'!$AB$25</definedName>
    <definedName name="LandComp_6_Zoning">'[1]Appraisal Bucket'!$O$25</definedName>
    <definedName name="LandComp_7_Acres">'[1]Appraisal Bucket'!$G$26</definedName>
    <definedName name="LandComp_7_Address">'[1]Appraisal Bucket'!$L$26</definedName>
    <definedName name="LandComp_7_Alias">'[1]Appraisal Bucket'!$D$26</definedName>
    <definedName name="LandComp_7_City">'[1]Appraisal Bucket'!$Z$26</definedName>
    <definedName name="LandComp_7_CityState">'[1]Appraisal Bucket'!$AG$26</definedName>
    <definedName name="LandComp_7_Remarks">'[1]Appraisal Bucket'!$AD$26</definedName>
    <definedName name="LandComp_7_RightsConvey">'[1]Appraisal Bucket'!$T$26</definedName>
    <definedName name="LandComp_7_SaleCond">'[1]Appraisal Bucket'!$R$26</definedName>
    <definedName name="LandComp_7_SaleDate">'[1]Appraisal Bucket'!$E$26</definedName>
    <definedName name="LandComp_7_SalePrice">'[1]Appraisal Bucket'!$H$26</definedName>
    <definedName name="LandComp_7_SalePrice_PerUnit">'[1]Appraisal Bucket'!$I$26</definedName>
    <definedName name="LandComp_7_Shape">'[1]Appraisal Bucket'!$M$26</definedName>
    <definedName name="LandComp_7_Topo">'[1]Appraisal Bucket'!$N$26</definedName>
    <definedName name="LandComp_7_TotalUnits">'[1]Appraisal Bucket'!$F$26</definedName>
    <definedName name="LandComp_7_Zip">'[1]Appraisal Bucket'!$AB$26</definedName>
    <definedName name="LandComp_7_Zoning">'[1]Appraisal Bucket'!$O$26</definedName>
    <definedName name="LIHTC_Agency_Name">'[1]Main Input'!$I$17</definedName>
    <definedName name="LIHTC_Supply_Caption_Table_1">'[1]Supply - LIHTC'!$C$8</definedName>
    <definedName name="LIHTC_Supply_Caption_Table_2">'[1]Supply - LIHTC'!$C$70</definedName>
    <definedName name="LIHTC_Supply_Caption_Table_3">'[1]Supply - LIHTC'!$C$132</definedName>
    <definedName name="LIHTC_Supply_Caption_Table_4">'[1]Supply - LIHTC'!$C$194</definedName>
    <definedName name="LIHTC_Supply_Caption_Table_5">'[1]Supply - LIHTC'!$C$254</definedName>
    <definedName name="LIHTC_Supply_County_1">'[1]Supply - LIHTC'!$D$11</definedName>
    <definedName name="LIHTC_Supply_County_3">'[1]Supply - LIHTC'!$D$135</definedName>
    <definedName name="LIHTC_Supply_County_4">'[1]Supply - LIHTC'!$D$197</definedName>
    <definedName name="LIHTC_Supply_County_5">'[1]Supply - LIHTC'!$D$257</definedName>
    <definedName name="List_Comps_Dynamic">OFFSET('[1]Comp List'!$AI$8,0,0,'[1]Comp List'!$AJ$25,1)</definedName>
    <definedName name="Loc_Amen_Distance_Type">'[1]Locational Amenities'!$H$3</definedName>
    <definedName name="Loc_Avg_Crime">[1]Location!$M$35</definedName>
    <definedName name="Loc_Avg_HH_Inc">[1]Location!$J$35</definedName>
    <definedName name="Loc_Avg_VacHousing">[1]Location!$Q$35</definedName>
    <definedName name="Loc_Avg_WalkScore">[1]Location!$N$35</definedName>
    <definedName name="Loc_Comp_Superior">[1]Location!$AB$8</definedName>
    <definedName name="Loc_HH_Crime_Weight">[1]Location!$U$7</definedName>
    <definedName name="Loc_HH_Inc_Weight">[1]Location!$U$4</definedName>
    <definedName name="Loc_HH_MedRent_Start">[1]Location!$L$16</definedName>
    <definedName name="Loc_HH_MedRent_Weight">[1]Location!$U$6</definedName>
    <definedName name="Loc_RenterPct_Weight">[1]Location!$W$7</definedName>
    <definedName name="Loc_SD_HH_Inc">[1]Location!$J$36</definedName>
    <definedName name="Loc_VacHousing_Weight">[1]Location!$W$6</definedName>
    <definedName name="Loc_Var_Avg">[1]Location!$AB$9</definedName>
    <definedName name="Loc_Var_Rng">[1]Location!$AB$10</definedName>
    <definedName name="Loc_WalkScore_Weight">[1]Location!$W$4</definedName>
    <definedName name="MedianHome_Comp_1">'[1]Comp List'!$CH$8</definedName>
    <definedName name="MedianHome_Comp_10">'[1]Comp List'!$CH$17</definedName>
    <definedName name="MedianHome_Comp_11">'[1]Comp List'!$CH$18</definedName>
    <definedName name="MedianHome_Comp_12">'[1]Comp List'!$CH$19</definedName>
    <definedName name="MedianHome_Comp_13">'[1]Comp List'!$CH$20</definedName>
    <definedName name="MedianHome_Comp_14">'[1]Comp List'!$CH$21</definedName>
    <definedName name="MedianHome_Comp_15">'[1]Comp List'!$CH$22</definedName>
    <definedName name="MedianHome_Comp_2">'[1]Comp List'!$CH$9</definedName>
    <definedName name="MedianHome_Comp_3">'[1]Comp List'!$CH$10</definedName>
    <definedName name="MedianHome_Comp_4">'[1]Comp List'!$CH$11</definedName>
    <definedName name="MedianHome_Comp_5">'[1]Comp List'!$CH$12</definedName>
    <definedName name="MedianHome_Comp_6">'[1]Comp List'!$CH$13</definedName>
    <definedName name="MedianHome_Comp_7">'[1]Comp List'!$CH$14</definedName>
    <definedName name="MedianHome_Comp_8">'[1]Comp List'!$CH$15</definedName>
    <definedName name="MedianHome_Comp_9">'[1]Comp List'!$CH$16</definedName>
    <definedName name="MedianHome_Subject">'[1]Comp List'!$CH$7</definedName>
    <definedName name="MedianRent_Comp_1">'[1]Comp List'!$CG$8</definedName>
    <definedName name="MedianRent_Comp_10">'[1]Comp List'!$CG$17</definedName>
    <definedName name="MedianRent_Comp_11">'[1]Comp List'!$CG$18</definedName>
    <definedName name="MedianRent_Comp_12">'[1]Comp List'!$CG$19</definedName>
    <definedName name="MedianRent_Comp_13">'[1]Comp List'!$CG$20</definedName>
    <definedName name="MedianRent_Comp_14">'[1]Comp List'!$CG$21</definedName>
    <definedName name="MedianRent_Comp_15">'[1]Comp List'!$CG$22</definedName>
    <definedName name="MedianRent_Comp_2">'[1]Comp List'!$CG$9</definedName>
    <definedName name="MedianRent_Comp_3">'[1]Comp List'!$CG$10</definedName>
    <definedName name="MedianRent_Comp_4">'[1]Comp List'!$CG$11</definedName>
    <definedName name="MedianRent_Comp_5">'[1]Comp List'!$CG$12</definedName>
    <definedName name="MedianRent_Comp_6">'[1]Comp List'!$CG$13</definedName>
    <definedName name="MedianRent_Comp_7">'[1]Comp List'!$CG$14</definedName>
    <definedName name="MedianRent_Comp_8">'[1]Comp List'!$CG$15</definedName>
    <definedName name="MedianRent_Comp_9">'[1]Comp List'!$CG$16</definedName>
    <definedName name="MedianRent_Subject">'[1]Comp List'!$CG$7</definedName>
    <definedName name="Memory_Map_Table">OFFSET('[1]Memory - Map'!$A$2,0,0,'[1]Memory - Map'!$K$1,8)</definedName>
    <definedName name="Memory_PropBucket_Status_Begin">'[1]Property Bucket'!$D$5</definedName>
    <definedName name="MortageRate_Start">'[1]Demo Data'!$AD$2</definedName>
    <definedName name="Mortgage_Rate">'[1]Other Tables'!$J$18</definedName>
    <definedName name="NLG_Absorb">'[1]Richman B2'!$M$98</definedName>
    <definedName name="NLG_AgeCond">[1]Amenities!$AA$7</definedName>
    <definedName name="NLG_Amen_Parking">[1]Amenities!$AA$137</definedName>
    <definedName name="NLG_Amen_Prop">[1]Amenities!$AA$76</definedName>
    <definedName name="NLG_Amen_Security">[1]Amenities!$AA$120</definedName>
    <definedName name="NLG_Amen_Unit">[1]Amenities!$AA$39</definedName>
    <definedName name="NLG_AMI">'[1]Demographics 2'!$G$23</definedName>
    <definedName name="NLG_AMI_Growth">'[1]Demographics 2'!$H$45</definedName>
    <definedName name="NLG_BuildingPermit">'[1]Other Tables'!$N$5</definedName>
    <definedName name="NLG_Commute">'[1]Demographics 2'!$B$23</definedName>
    <definedName name="NLG_CompDesc">'[1]Comp List'!$K$30</definedName>
    <definedName name="NLG_Crime">'[1]Demographics 2'!$B$45</definedName>
    <definedName name="NLG_DemoConc">[1]Demographics!$J$55</definedName>
    <definedName name="NLG_DescSubject">'[1]Main Input'!$E$67</definedName>
    <definedName name="NLG_EconConc">[1]Economy!$O$50</definedName>
    <definedName name="NLG_EmpGrowth">[1]Economy!$A$7</definedName>
    <definedName name="NLG_EmpGrowthPMA">[1]Economy!$V$31</definedName>
    <definedName name="NLG_EmpPMA">[1]Economy!$O$28</definedName>
    <definedName name="NLG_HCV">'[1]Richman B2'!$D$3</definedName>
    <definedName name="NLG_HHGrowth">[1]Demographics!$B$23</definedName>
    <definedName name="NLG_HHSize">[1]Demographics!$B$36</definedName>
    <definedName name="NLG_Location">[1]Location!$F$3</definedName>
    <definedName name="NLG_MHI_Growth">[1]Demographics!$B$55</definedName>
    <definedName name="NLG_NumTotalParking">'[1]Main Input'!$C$77</definedName>
    <definedName name="NLG_OPEX_Admin">'[1]Expense MiniTables'!$E$12</definedName>
    <definedName name="NLG_OPEX_Ins">'[1]Expense MiniTables'!$E$70</definedName>
    <definedName name="NLG_OPEX_Mgmt">'[1]Expense MiniTables'!$E$84</definedName>
    <definedName name="NLG_OPEX_OM">'[1]Expense MiniTables'!$E$27</definedName>
    <definedName name="NLG_OPEX_Payroll">'[1]Expense MiniTables'!$E$56</definedName>
    <definedName name="NLG_OPEX_RR">'[1]Expense MiniTables'!$E$107</definedName>
    <definedName name="NLG_OPEX_Utility">'[1]Expense MiniTables'!$E$42</definedName>
    <definedName name="NLG_PopGrowth">[1]Demographics!$B$13</definedName>
    <definedName name="NLG_RCS_SpecString">[1]wZIPS!$AZ$3</definedName>
    <definedName name="NLG_RentBuy">'[1]Other Tables'!$C$5</definedName>
    <definedName name="NLG_ROB">[1]Demographics!$B$65</definedName>
    <definedName name="NLG_S_PropAmen">[1]wDynamicInfo!$C$96</definedName>
    <definedName name="NLG_S_UnitAmen">[1]wDynamicInfo!$C$97</definedName>
    <definedName name="NLG_SubStandard">[1]Demographics!$B$453</definedName>
    <definedName name="NLG_TenurePMA">[1]Demographics!$B$435</definedName>
    <definedName name="NLG_Turnover">'[1]Richman B2'!$T$3</definedName>
    <definedName name="NLG_UnempGrowth">[1]Economy!$A$33</definedName>
    <definedName name="NLG_Utility">[1]wDynamicInfo!$C$100</definedName>
    <definedName name="NLG_Vacancy">'[1]Richman B2'!$J$3</definedName>
    <definedName name="NLG_WalkScore">[1]wStaticBookmarks!$I$5</definedName>
    <definedName name="NLG_WBO">'[1]Wages by Occupation'!$A$28</definedName>
    <definedName name="NonMetro_IL_1">'[1]HUD Limits'!$C$61</definedName>
    <definedName name="NonMetro_IL_10">'[1]HUD Limits'!$C$70</definedName>
    <definedName name="NonMetro_IL_11">'[1]HUD Limits'!$C$71</definedName>
    <definedName name="NonMetro_IL_12">'[1]HUD Limits'!$C$72</definedName>
    <definedName name="NonMetro_IL_2">'[1]HUD Limits'!$C$62</definedName>
    <definedName name="NonMetro_IL_3">'[1]HUD Limits'!$C$63</definedName>
    <definedName name="NonMetro_IL_4">'[1]HUD Limits'!$C$64</definedName>
    <definedName name="NonMetro_IL_5">'[1]HUD Limits'!$C$65</definedName>
    <definedName name="NonMetro_IL_6">'[1]HUD Limits'!$C$66</definedName>
    <definedName name="NonMetro_IL_7">'[1]HUD Limits'!$C$67</definedName>
    <definedName name="NonMetro_IL_8">'[1]HUD Limits'!$C$68</definedName>
    <definedName name="NonMetro_IL_9">'[1]HUD Limits'!$C$69</definedName>
    <definedName name="Novo_Cohort_Ref">'[1]Control Panel'!$N$10:$N$21</definedName>
    <definedName name="Novocore_API_Start">'[1]Main Input'!$B$99</definedName>
    <definedName name="OPEX_1">'[1]Appraisal Bucket'!$D$36</definedName>
    <definedName name="OPEX_1_BudgetType">'[1]Appraisal Bucket'!$R$36</definedName>
    <definedName name="OPEX_1_City">'[1]Appraisal Bucket'!$I$36</definedName>
    <definedName name="OPEX_1_ExpYear">'[1]Appraisal Bucket'!$M$36</definedName>
    <definedName name="OPEX_1_Program">'[1]Appraisal Bucket'!$E$36</definedName>
    <definedName name="OPEX_1_Reno">'[1]Appraisal Bucket'!$Q$36</definedName>
    <definedName name="OPEX_1_State">'[1]Appraisal Bucket'!$L$36</definedName>
    <definedName name="OPEX_1_Structure">'[1]Appraisal Bucket'!$G$36</definedName>
    <definedName name="OPEX_1_Tenancy">'[1]Appraisal Bucket'!$F$36</definedName>
    <definedName name="OPEX_1_TotalUnits">'[1]Appraisal Bucket'!$H$36</definedName>
    <definedName name="OPEX_1_YOC">'[1]Appraisal Bucket'!$P$36</definedName>
    <definedName name="OPEX_2">'[1]Appraisal Bucket'!$D$37</definedName>
    <definedName name="OPEX_2_BudgetType">'[1]Appraisal Bucket'!$R$37</definedName>
    <definedName name="OPEX_2_City">'[1]Appraisal Bucket'!$I$37</definedName>
    <definedName name="OPEX_2_ExpYear">'[1]Appraisal Bucket'!$M$37</definedName>
    <definedName name="OPEX_2_Program">'[1]Appraisal Bucket'!$E$37</definedName>
    <definedName name="OPEX_2_Reno">'[1]Appraisal Bucket'!$Q$37</definedName>
    <definedName name="OPEX_2_State">'[1]Appraisal Bucket'!$L$37</definedName>
    <definedName name="OPEX_2_Structure">'[1]Appraisal Bucket'!$G$37</definedName>
    <definedName name="OPEX_2_Tenancy">'[1]Appraisal Bucket'!$F$37</definedName>
    <definedName name="OPEX_2_TotalUnits">'[1]Appraisal Bucket'!$H$37</definedName>
    <definedName name="OPEX_2_YOC">'[1]Appraisal Bucket'!$P$37</definedName>
    <definedName name="OPEX_3">'[1]Appraisal Bucket'!$D$38</definedName>
    <definedName name="OPEX_3_BudgetType">'[1]Appraisal Bucket'!$R$38</definedName>
    <definedName name="OPEX_3_City">'[1]Appraisal Bucket'!$I$38</definedName>
    <definedName name="OPEX_3_ExpYear">'[1]Appraisal Bucket'!$M$38</definedName>
    <definedName name="OPEX_3_Program">'[1]Appraisal Bucket'!$E$38</definedName>
    <definedName name="OPEX_3_Reno">'[1]Appraisal Bucket'!$Q$38</definedName>
    <definedName name="OPEX_3_State">'[1]Appraisal Bucket'!$L$38</definedName>
    <definedName name="OPEX_3_Structure">'[1]Appraisal Bucket'!$G$38</definedName>
    <definedName name="OPEX_3_Tenancy">'[1]Appraisal Bucket'!$F$38</definedName>
    <definedName name="OPEX_3_TotalUnits">'[1]Appraisal Bucket'!$H$38</definedName>
    <definedName name="OPEX_3_YOC">'[1]Appraisal Bucket'!$P$38</definedName>
    <definedName name="OPEX_4">'[1]Appraisal Bucket'!$D$39</definedName>
    <definedName name="OPEX_4_BudgetType">'[1]Appraisal Bucket'!$R$39</definedName>
    <definedName name="OPEX_4_City">'[1]Appraisal Bucket'!$I$39</definedName>
    <definedName name="OPEX_4_ExpYear">'[1]Appraisal Bucket'!$M$39</definedName>
    <definedName name="OPEX_4_Program">'[1]Appraisal Bucket'!$E$39</definedName>
    <definedName name="OPEX_4_Reno">'[1]Appraisal Bucket'!$Q$39</definedName>
    <definedName name="OPEX_4_State">'[1]Appraisal Bucket'!$L$39</definedName>
    <definedName name="OPEX_4_Structure">'[1]Appraisal Bucket'!$G$39</definedName>
    <definedName name="OPEX_4_Tenancy">'[1]Appraisal Bucket'!$F$39</definedName>
    <definedName name="OPEX_4_TotalUnits">'[1]Appraisal Bucket'!$H$39</definedName>
    <definedName name="OPEX_4_YOC">'[1]Appraisal Bucket'!$P$39</definedName>
    <definedName name="OPEX_5">'[1]Appraisal Bucket'!$D$40</definedName>
    <definedName name="OPEX_5_BudgetType">'[1]Appraisal Bucket'!$R$40</definedName>
    <definedName name="OPEX_5_City">'[1]Appraisal Bucket'!$I$40</definedName>
    <definedName name="OPEX_5_ExpYear">'[1]Appraisal Bucket'!$M$40</definedName>
    <definedName name="OPEX_5_Program">'[1]Appraisal Bucket'!$E$40</definedName>
    <definedName name="OPEX_5_Reno">'[1]Appraisal Bucket'!$Q$40</definedName>
    <definedName name="OPEX_5_State">'[1]Appraisal Bucket'!$L$40</definedName>
    <definedName name="OPEX_5_Structure">'[1]Appraisal Bucket'!$G$40</definedName>
    <definedName name="OPEX_5_Tenancy">'[1]Appraisal Bucket'!$F$40</definedName>
    <definedName name="OPEX_5_TotalUnits">'[1]Appraisal Bucket'!$H$40</definedName>
    <definedName name="OPEX_5_YOC">'[1]Appraisal Bucket'!$P$40</definedName>
    <definedName name="OPEX_ActiveRegion">'[1]OPEX Determinator'!$D$62</definedName>
    <definedName name="OPEX_ActiveSize">'[1]OPEX Determinator'!$G$62</definedName>
    <definedName name="OPEX_ActiveSize_Letter">'[1]OPEX Determinator'!$H$62</definedName>
    <definedName name="OPEX_Admin_Comp1">'[1]OPEX Determinator'!$C$13</definedName>
    <definedName name="OPEX_Admin_Comp2">'[1]OPEX Determinator'!$D$13</definedName>
    <definedName name="OPEX_Admin_Comp3">'[1]OPEX Determinator'!$E$13</definedName>
    <definedName name="OPEX_Admin_Comp4">'[1]OPEX Determinator'!$F$13</definedName>
    <definedName name="OPEX_Admin_Comp5">'[1]OPEX Determinator'!$G$13</definedName>
    <definedName name="OPEX_Admin_Low">'[1]OPEX Determinator'!$H$13</definedName>
    <definedName name="OPEX_AqRehab_N">'[1]OPEX Determinator'!$K$62</definedName>
    <definedName name="OPEX_AqRehab_Y">'[1]OPEX Determinator'!$J$62</definedName>
    <definedName name="OPEX_Benchmark_Overall">'[1]OPEX Benchmarks'!$K$2:$AD$22</definedName>
    <definedName name="OPEX_BenefitTax_Total_Unit">'[1]Expense Summary'!$K$29</definedName>
    <definedName name="OPEX_BenefitTax_Total_Unit_Unr">'[1]Expense Summary'!$L$29</definedName>
    <definedName name="OPEX_Conc_ORM_Scen1">'[1]OPEX Determinator'!$K$22</definedName>
    <definedName name="OPEX_Conc_ORM_Scen2">'[1]OPEX Determinator'!$L$22</definedName>
    <definedName name="OPEX_Conc_ORM_Scen3">'[1]OPEX Determinator'!$M$22</definedName>
    <definedName name="OPEX_Conc_ORM_Scen4">'[1]OPEX Determinator'!$N$22</definedName>
    <definedName name="OPEX_Conc_ORM_Scen5">'[1]OPEX Determinator'!$O$22</definedName>
    <definedName name="OPEX_Conc_Utility_Scen1">'[1]OPEX Determinator'!$K$28</definedName>
    <definedName name="OPEX_Conc_Utility_Scen2">'[1]OPEX Determinator'!$L$28</definedName>
    <definedName name="OPEX_Conc_Utility_Scen3">'[1]OPEX Determinator'!$M$28</definedName>
    <definedName name="OPEX_Conc_Utility_Scen4">'[1]OPEX Determinator'!$N$28</definedName>
    <definedName name="OPEX_Conc_Utility_Scen5">'[1]OPEX Determinator'!$O$28</definedName>
    <definedName name="OPEX_ConcFull">'[1]OPEX Determinator'!$K$2:$O$51</definedName>
    <definedName name="OPEX_Current_Year">'[1]OPEX Determinator'!$I$62</definedName>
    <definedName name="OPEX_ExpenseCategories">OFFSET('[1]Control Panel'!$F$212,0,0,0+'[1]Control Panel'!$F$249,1)</definedName>
    <definedName name="OPEX_gLease_Avg">'[1]OPEX Determinator'!$I$41</definedName>
    <definedName name="OPEX_gLease_Comp1">'[1]OPEX Determinator'!$C$41</definedName>
    <definedName name="OPEX_gLease_Comp2">'[1]OPEX Determinator'!$D$41</definedName>
    <definedName name="OPEX_gLease_Comp3">'[1]OPEX Determinator'!$E$41</definedName>
    <definedName name="OPEX_gLease_Comp4">'[1]OPEX Determinator'!$F$41</definedName>
    <definedName name="OPEX_gLease_Comp5">'[1]OPEX Determinator'!$G$41</definedName>
    <definedName name="OPEX_gLease_Low">'[1]OPEX Determinator'!$H$41</definedName>
    <definedName name="OPEX_Hist_Admin_1">'[1]OPEX Determinator'!$P$13</definedName>
    <definedName name="OPEX_Hist_Admin_2">'[1]OPEX Determinator'!$Q$13</definedName>
    <definedName name="OPEX_Hist_Admin_3">'[1]OPEX Determinator'!$R$13</definedName>
    <definedName name="OPEX_Hist_Admin_4">'[1]OPEX Determinator'!$S$13</definedName>
    <definedName name="OPEX_Hist_Admin_5">'[1]OPEX Determinator'!$T$13</definedName>
    <definedName name="OPEX_Hist_gLease_1">'[1]OPEX Determinator'!$P$41</definedName>
    <definedName name="OPEX_Hist_gLease_2">'[1]OPEX Determinator'!$Q$41</definedName>
    <definedName name="OPEX_Hist_gLease_3">'[1]OPEX Determinator'!$R$41</definedName>
    <definedName name="OPEX_Hist_gLease_4">'[1]OPEX Determinator'!$S$41</definedName>
    <definedName name="OPEX_Hist_gLease_5">'[1]OPEX Determinator'!$T$41</definedName>
    <definedName name="OPEX_Hist_Ins_1">'[1]OPEX Determinator'!$P$37</definedName>
    <definedName name="OPEX_Hist_Ins_2">'[1]OPEX Determinator'!$Q$37</definedName>
    <definedName name="OPEX_Hist_Ins_3">'[1]OPEX Determinator'!$R$37</definedName>
    <definedName name="OPEX_Hist_Ins_4">'[1]OPEX Determinator'!$S$37</definedName>
    <definedName name="OPEX_Hist_Ins_5">'[1]OPEX Determinator'!$T$37</definedName>
    <definedName name="OPEX_Hist_mFee_1">'[1]OPEX Determinator'!$P$39</definedName>
    <definedName name="OPEX_Hist_mFee_2">'[1]OPEX Determinator'!$Q$39</definedName>
    <definedName name="OPEX_Hist_mFee_3">'[1]OPEX Determinator'!$R$39</definedName>
    <definedName name="OPEX_Hist_mFee_4">'[1]OPEX Determinator'!$S$39</definedName>
    <definedName name="OPEX_Hist_mFee_5">'[1]OPEX Determinator'!$T$39</definedName>
    <definedName name="OPEX_Hist_ORM_1">'[1]OPEX Determinator'!$P$22</definedName>
    <definedName name="OPEX_Hist_ORM_2">'[1]OPEX Determinator'!$Q$22</definedName>
    <definedName name="OPEX_Hist_ORM_3">'[1]OPEX Determinator'!$R$22</definedName>
    <definedName name="OPEX_Hist_ORM_4">'[1]OPEX Determinator'!$S$22</definedName>
    <definedName name="OPEX_Hist_ORM_5">'[1]OPEX Determinator'!$T$22</definedName>
    <definedName name="OPEX_Hist_Payroll_1">'[1]OPEX Determinator'!$P$34</definedName>
    <definedName name="OPEX_Hist_Payroll_2">'[1]OPEX Determinator'!$Q$34</definedName>
    <definedName name="OPEX_Hist_Payroll_3">'[1]OPEX Determinator'!$R$34</definedName>
    <definedName name="OPEX_Hist_Payroll_4">'[1]OPEX Determinator'!$S$34</definedName>
    <definedName name="OPEX_Hist_Payroll_5">'[1]OPEX Determinator'!$T$34</definedName>
    <definedName name="OPEX_Hist_Utility_1">'[1]OPEX Determinator'!$P$28</definedName>
    <definedName name="OPEX_Hist_Utility_2">'[1]OPEX Determinator'!$Q$28</definedName>
    <definedName name="OPEX_Hist_Utility_3">'[1]OPEX Determinator'!$R$28</definedName>
    <definedName name="OPEX_Hist_Utility_4">'[1]OPEX Determinator'!$S$28</definedName>
    <definedName name="OPEX_Hist_Utility_5">'[1]OPEX Determinator'!$T$28</definedName>
    <definedName name="OPEX_Ins_Comp1">'[1]OPEX Determinator'!$C$37</definedName>
    <definedName name="OPEX_Ins_Comp2">'[1]OPEX Determinator'!$D$37</definedName>
    <definedName name="OPEX_Ins_Comp3">'[1]OPEX Determinator'!$E$37</definedName>
    <definedName name="OPEX_Ins_Comp4">'[1]OPEX Determinator'!$F$37</definedName>
    <definedName name="OPEX_Ins_Comp5">'[1]OPEX Determinator'!$G$37</definedName>
    <definedName name="OPEX_Ins_Low">'[1]OPEX Determinator'!$H$37</definedName>
    <definedName name="OPEX_Maint_Total_Unit">'[1]Expense Summary'!$K$27</definedName>
    <definedName name="OPEX_Maint_Total_Unit_Unr">'[1]Expense Summary'!$L$27</definedName>
    <definedName name="OPEX_mFee_Comp1">'[1]OPEX Determinator'!$C$39</definedName>
    <definedName name="OPEX_mFee_Comp2">'[1]OPEX Determinator'!$D$39</definedName>
    <definedName name="OPEX_mFee_Comp3">'[1]OPEX Determinator'!$E$39</definedName>
    <definedName name="OPEX_mFee_Comp4">'[1]OPEX Determinator'!$F$39</definedName>
    <definedName name="OPEX_mFee_Comp5">'[1]OPEX Determinator'!$G$39</definedName>
    <definedName name="OPEX_mFee_Low">'[1]OPEX Determinator'!$H$39</definedName>
    <definedName name="OPEX_Mgmt_Total_Unit">'[1]Expense Summary'!$K$26</definedName>
    <definedName name="OPEX_Mgmt_Total_Unit_Unr">'[1]Expense Summary'!$L$26</definedName>
    <definedName name="OPEX_ORM_Comp1">'[1]OPEX Determinator'!$C$22</definedName>
    <definedName name="OPEX_ORM_Comp2">'[1]OPEX Determinator'!$D$22</definedName>
    <definedName name="OPEX_ORM_Comp3">'[1]OPEX Determinator'!$E$22</definedName>
    <definedName name="OPEX_ORM_Comp4">'[1]OPEX Determinator'!$F$22</definedName>
    <definedName name="OPEX_ORM_Comp5">'[1]OPEX Determinator'!$G$22</definedName>
    <definedName name="OPEX_ORM_Low">'[1]OPEX Determinator'!$H$22</definedName>
    <definedName name="OPEX_Payroll_Low">'[1]OPEX Determinator'!$H$34</definedName>
    <definedName name="OPEX_S_HistRes_Ovr">'[1]Appraisal Bucket'!$BK$66</definedName>
    <definedName name="OPEX_ServCoord_Total_Unit">'[1]Expense Summary'!$K$28</definedName>
    <definedName name="OPEX_ServCoord_Total_Unit_Unr">'[1]Expense Summary'!$L$28</definedName>
    <definedName name="OPEX_StaffUnit_CostTotal_Annual">'[1]Expense Summary'!$P$33</definedName>
    <definedName name="OPEX_StaffUnit_CostTotal_Unit_Annual">'[1]Expense Summary'!$P$34</definedName>
    <definedName name="OPEX_Sub_Payroll_Comp1">'[1]OPEX Determinator'!$C$34</definedName>
    <definedName name="OPEX_Sub_Payroll_Comp2">'[1]OPEX Determinator'!$D$34</definedName>
    <definedName name="OPEX_Sub_Payroll_Comp3">'[1]OPEX Determinator'!$E$34</definedName>
    <definedName name="OPEX_Sub_Payroll_Comp4">'[1]OPEX Determinator'!$F$34</definedName>
    <definedName name="OPEX_Sub_Payroll_Comp5">'[1]OPEX Determinator'!$G$34</definedName>
    <definedName name="OPEX_Utility_Comp1">'[1]OPEX Determinator'!$C$28</definedName>
    <definedName name="OPEX_Utility_Comp2">'[1]OPEX Determinator'!$D$28</definedName>
    <definedName name="OPEX_Utility_Comp3">'[1]OPEX Determinator'!$E$28</definedName>
    <definedName name="OPEX_Utility_Comp4">'[1]OPEX Determinator'!$F$28</definedName>
    <definedName name="OPEX_Utility_Comp5">'[1]OPEX Determinator'!$G$28</definedName>
    <definedName name="OPEX_Utility_Low">'[1]OPEX Determinator'!$H$28</definedName>
    <definedName name="OpexOR_Admin_Amt_C1">'[1]Appraisal Bucket'!$BG$36</definedName>
    <definedName name="OpexOR_Admin_Amt_C2">'[1]Appraisal Bucket'!$BG$37</definedName>
    <definedName name="OpexOR_Admin_Amt_C3">'[1]Appraisal Bucket'!$BG$38</definedName>
    <definedName name="OpexOR_Admin_Amt_C4">'[1]Appraisal Bucket'!$BG$39</definedName>
    <definedName name="OpexOR_Admin_Amt_C5">'[1]Appraisal Bucket'!$BG$40</definedName>
    <definedName name="OpexOR_Admin_Amt_S1">'[1]Appraisal Bucket'!$BG$53</definedName>
    <definedName name="OpexOR_Admin_Amt_S2">'[1]Appraisal Bucket'!$BG$54</definedName>
    <definedName name="OpexOR_Admin_Amt_S3">'[1]Appraisal Bucket'!$BG$55</definedName>
    <definedName name="OpexOR_Admin_Amt_S4">'[1]Appraisal Bucket'!$BG$56</definedName>
    <definedName name="OpexOR_Admin_Amt_S5">'[1]Appraisal Bucket'!$BG$57</definedName>
    <definedName name="OpexOR_MO_Amt_C1">'[1]Appraisal Bucket'!$BL$36</definedName>
    <definedName name="OpexOR_MO_Amt_C2">'[1]Appraisal Bucket'!$BL$37</definedName>
    <definedName name="OpexOR_MO_Amt_C3">'[1]Appraisal Bucket'!$BL$38</definedName>
    <definedName name="OpexOR_MO_Amt_C4">'[1]Appraisal Bucket'!$BL$39</definedName>
    <definedName name="OpexOR_MO_Amt_C5">'[1]Appraisal Bucket'!$BL$40</definedName>
    <definedName name="OpexOR_MO_Amt_S1">'[1]Appraisal Bucket'!$BL$53</definedName>
    <definedName name="OpexOR_MO_Amt_S2">'[1]Appraisal Bucket'!$BL$54</definedName>
    <definedName name="OpexOR_MO_Amt_S3">'[1]Appraisal Bucket'!$BL$55</definedName>
    <definedName name="OpexOR_MO_Amt_S4">'[1]Appraisal Bucket'!$BL$56</definedName>
    <definedName name="OpexOR_MO_Amt_S5">'[1]Appraisal Bucket'!$BL$57</definedName>
    <definedName name="OpexOR_Pay_Amt_C1">'[1]Appraisal Bucket'!$BK$36</definedName>
    <definedName name="OpexOR_Pay_Amt_C2">'[1]Appraisal Bucket'!$BK$37</definedName>
    <definedName name="OpexOR_Pay_Amt_C3">'[1]Appraisal Bucket'!$BK$38</definedName>
    <definedName name="OpexOR_Pay_Amt_C4">'[1]Appraisal Bucket'!$BK$39</definedName>
    <definedName name="OpexOR_Pay_Amt_C5">'[1]Appraisal Bucket'!$BK$40</definedName>
    <definedName name="OpexOR_Pay_Amt_S1">'[1]Appraisal Bucket'!$BK$53</definedName>
    <definedName name="OpexOR_Pay_Amt_S2">'[1]Appraisal Bucket'!$BK$54</definedName>
    <definedName name="OpexOR_Pay_Amt_S3">'[1]Appraisal Bucket'!$BK$55</definedName>
    <definedName name="OpexOR_Pay_Amt_S4">'[1]Appraisal Bucket'!$BK$56</definedName>
    <definedName name="OpexOR_Pay_Amt_S5">'[1]Appraisal Bucket'!$BK$57</definedName>
    <definedName name="OpexOR_Util_Amt_C1">'[1]Appraisal Bucket'!$BJ$36</definedName>
    <definedName name="OpexOR_Util_Amt_C2">'[1]Appraisal Bucket'!$BJ$37</definedName>
    <definedName name="OpexOR_Util_Amt_C3">'[1]Appraisal Bucket'!$BJ$38</definedName>
    <definedName name="OpexOR_Util_Amt_C4">'[1]Appraisal Bucket'!$BJ$39</definedName>
    <definedName name="OpexOR_Util_Amt_C5">'[1]Appraisal Bucket'!$BJ$40</definedName>
    <definedName name="OpexOR_Util_Amt_S1">'[1]Appraisal Bucket'!$BJ$53</definedName>
    <definedName name="OpexOR_Util_Amt_S2">'[1]Appraisal Bucket'!$BJ$54</definedName>
    <definedName name="OpexOR_Util_Amt_S3">'[1]Appraisal Bucket'!$BJ$55</definedName>
    <definedName name="OpexOR_Util_Amt_S4">'[1]Appraisal Bucket'!$BJ$56</definedName>
    <definedName name="OpexOR_Util_Amt_S5">'[1]Appraisal Bucket'!$BJ$57</definedName>
    <definedName name="OpexOver_Admin_C1">'[1]Appraisal Bucket'!$BN$36</definedName>
    <definedName name="OpexOver_Admin_C2">'[1]Appraisal Bucket'!$BN$37</definedName>
    <definedName name="OpexOver_Admin_C3">'[1]Appraisal Bucket'!$BN$38</definedName>
    <definedName name="OpexOver_Admin_C4">'[1]Appraisal Bucket'!$BN$39</definedName>
    <definedName name="OpexOver_Admin_C5">'[1]Appraisal Bucket'!$BN$40</definedName>
    <definedName name="OpexOver_Admin_S1">'[1]Appraisal Bucket'!$BN$53</definedName>
    <definedName name="OpexOver_Admin_S2">'[1]Appraisal Bucket'!$BN$54</definedName>
    <definedName name="OpexOver_Admin_S3">'[1]Appraisal Bucket'!$BN$55</definedName>
    <definedName name="OpexOver_Admin_S4">'[1]Appraisal Bucket'!$BN$56</definedName>
    <definedName name="OpexOver_Admin_S5">'[1]Appraisal Bucket'!$BN$57</definedName>
    <definedName name="OpexOver_Maint_C1">'[1]Appraisal Bucket'!$BO$36</definedName>
    <definedName name="OpexOver_Maint_C2">'[1]Appraisal Bucket'!$BO$37</definedName>
    <definedName name="OpexOver_Maint_C3">'[1]Appraisal Bucket'!$BO$38</definedName>
    <definedName name="OpexOver_Maint_C4">'[1]Appraisal Bucket'!$BO$39</definedName>
    <definedName name="OpexOver_Maint_C5">'[1]Appraisal Bucket'!$BO$40</definedName>
    <definedName name="OpexOver_Maint_S1">'[1]Appraisal Bucket'!$BO$53</definedName>
    <definedName name="OpexOver_Maint_S2">'[1]Appraisal Bucket'!$BO$54</definedName>
    <definedName name="OpexOver_Maint_S3">'[1]Appraisal Bucket'!$BO$55</definedName>
    <definedName name="OpexOver_Maint_S4">'[1]Appraisal Bucket'!$BO$56</definedName>
    <definedName name="OpexOver_Maint_S5">'[1]Appraisal Bucket'!$BO$57</definedName>
    <definedName name="OpexOver_Oper_C1">'[1]Appraisal Bucket'!$BP$36</definedName>
    <definedName name="OpexOver_Oper_C2">'[1]Appraisal Bucket'!$BP$37</definedName>
    <definedName name="OpexOver_Oper_C3">'[1]Appraisal Bucket'!$BP$38</definedName>
    <definedName name="OpexOver_Oper_C4">'[1]Appraisal Bucket'!$BP$39</definedName>
    <definedName name="OpexOver_Oper_C5">'[1]Appraisal Bucket'!$BP$40</definedName>
    <definedName name="OpexOver_Oper_S1">'[1]Appraisal Bucket'!$BP$53</definedName>
    <definedName name="OpexOver_Oper_S2">'[1]Appraisal Bucket'!$BP$54</definedName>
    <definedName name="OpexOver_Oper_S3">'[1]Appraisal Bucket'!$BP$55</definedName>
    <definedName name="OpexOver_Oper_S4">'[1]Appraisal Bucket'!$BP$56</definedName>
    <definedName name="OpexOver_Oper_S5">'[1]Appraisal Bucket'!$BP$57</definedName>
    <definedName name="OpexOver_Pay_C1">'[1]Appraisal Bucket'!$BR$36</definedName>
    <definedName name="OpexOver_Pay_C2">'[1]Appraisal Bucket'!$BR$37</definedName>
    <definedName name="OpexOver_Pay_C3">'[1]Appraisal Bucket'!$BR$38</definedName>
    <definedName name="OpexOver_Pay_C4">'[1]Appraisal Bucket'!$BR$39</definedName>
    <definedName name="OpexOver_Pay_C5">'[1]Appraisal Bucket'!$BR$40</definedName>
    <definedName name="OpexOver_Pay_S1">'[1]Appraisal Bucket'!$BR$53</definedName>
    <definedName name="OpexOver_Pay_S2">'[1]Appraisal Bucket'!$BR$54</definedName>
    <definedName name="OpexOver_Pay_S3">'[1]Appraisal Bucket'!$BR$55</definedName>
    <definedName name="OpexOver_Pay_S4">'[1]Appraisal Bucket'!$BR$56</definedName>
    <definedName name="OpexOver_Pay_S5">'[1]Appraisal Bucket'!$BR$57</definedName>
    <definedName name="OpexOver_Res_C1">'[1]Appraisal Bucket'!$CA$36</definedName>
    <definedName name="OpexOver_Res_C2">'[1]Appraisal Bucket'!$CA$37</definedName>
    <definedName name="OpexOver_Res_C3">'[1]Appraisal Bucket'!$CA$38</definedName>
    <definedName name="OpexOver_Res_C4">'[1]Appraisal Bucket'!$CA$39</definedName>
    <definedName name="OpexOver_Res_C5">'[1]Appraisal Bucket'!$CA$40</definedName>
    <definedName name="OpexOver_Util_C1">'[1]Appraisal Bucket'!$BQ$36</definedName>
    <definedName name="OpexOver_Util_C2">'[1]Appraisal Bucket'!$BQ$37</definedName>
    <definedName name="OpexOver_Util_C3">'[1]Appraisal Bucket'!$BQ$38</definedName>
    <definedName name="OpexOver_Util_C4">'[1]Appraisal Bucket'!$BQ$39</definedName>
    <definedName name="OpexOver_Util_C5">'[1]Appraisal Bucket'!$BQ$40</definedName>
    <definedName name="OpexOver_Util_S1">'[1]Appraisal Bucket'!$BQ$53</definedName>
    <definedName name="OpexOver_Util_S2">'[1]Appraisal Bucket'!$BQ$54</definedName>
    <definedName name="OpexOver_Util_S3">'[1]Appraisal Bucket'!$BQ$55</definedName>
    <definedName name="OpexOver_Util_S4">'[1]Appraisal Bucket'!$BQ$56</definedName>
    <definedName name="OpexOver_Util_S5">'[1]Appraisal Bucket'!$BQ$57</definedName>
    <definedName name="PGI_IncomeComm">[1]PGI!$V$12</definedName>
    <definedName name="PGI_RCS_Union">'[1]RCS - Grid Engine'!$K$81:$M$88</definedName>
    <definedName name="PGI_RentalIncome_Unit_Scen1">[1]PGI!$K$39</definedName>
    <definedName name="PGI_RentalIncome_Unit_Scen2">[1]PGI!$K$79</definedName>
    <definedName name="PGI_RentalIncome_Unit_Scen3">[1]PGI!$K$119</definedName>
    <definedName name="PGI_RentalIncome_Unit_Scen4">[1]PGI!$K$159</definedName>
    <definedName name="PGI_RentalIncome_Unit_Scen5">[1]PGI!$K$199</definedName>
    <definedName name="PMA_Name">'[1]Control Panel'!$C$21</definedName>
    <definedName name="PMA_Range">OFFSET('[1]Demo Data'!$AM$6,0,0,'[1]Demo Data'!$AL$4,2)</definedName>
    <definedName name="PMA_Size">'[1]Data Sheet'!$G$5</definedName>
    <definedName name="PrintStart_ADFA_EligibleIncomeReq">'[1]ADFA - Income Distribution'!$D$75</definedName>
    <definedName name="PropBucket_Col_Freeze">OFFSET('[1]Property Bucket'!$C$5,0,0,'[1]Property Bucket'!$E$1,1)</definedName>
    <definedName name="PropBucket_Dyn">OFFSET('[1]Property Bucket'!WYT$5,0,0,'[1]Property Bucket'!$E$1,172)</definedName>
    <definedName name="PropBucket_Dynamic_PropertyDetail">OFFSET('[1]Property Bucket'!$F$5,0,0,'[1]Property Bucket'!$E$1,7)</definedName>
    <definedName name="PropBucket_RentID_Dyn">OFFSET('[1]Property Bucket'!$EJ$5,0,0,'[1]Property Bucket'!$E$1,1)</definedName>
    <definedName name="Property_Bucket">'[1]Property Bucket'!$D$5:$FT$300</definedName>
    <definedName name="Property_Bucket_Column_ConstStatus">'[1]Property Bucket'!$EK$5:$EK$300</definedName>
    <definedName name="Property_Bucket_Column_DistanceSubject">'[1]Property Bucket'!$P$5:$P$300</definedName>
    <definedName name="Property_Bucket_Column_UnitsSubsidized">'[1]Property Bucket'!$K$5:$K$300</definedName>
    <definedName name="Property_Bucket_DistanceSubject">'[1]Property Bucket'!$P$5:$P$295</definedName>
    <definedName name="Property_Bucket_LIHTC_PMA">'[1]Property Bucket'!$EH$5:$EH$300</definedName>
    <definedName name="Property_Bucket_Program">'[1]Property Bucket'!$G$5:$G$295</definedName>
    <definedName name="Property_Bucket_PropName">'[1]Property Bucket'!$F$5:$F$295</definedName>
    <definedName name="Property_Bucket_RentID">'[1]Property Bucket'!$EJ$5:$EJ$295</definedName>
    <definedName name="Property_Bucket_Status">'[1]Property Bucket'!$D$5:$D$300</definedName>
    <definedName name="Property_Bucket_Tenancy">'[1]Property Bucket'!$H$5:$H$295</definedName>
    <definedName name="Property_Bucket_TotalUnits">'[1]Property Bucket'!$I$5:$I$295</definedName>
    <definedName name="PropertyBucket_All_Properties">OFFSET('[1]Property Bucket'!$F$5,0,0,'[1]Property Bucket'!$E$1,1)</definedName>
    <definedName name="PropertyBucket_PropName">'[1]Property Bucket'!$F$5:$F$300</definedName>
    <definedName name="RB_Bedroom">'[1]Other Tables'!$J$14</definedName>
    <definedName name="RCS_Adj_Index_Ext">[1]wDynamicInfo!$C$5:$C$90</definedName>
    <definedName name="RCS_Adj_SF_pct">'[1]RCS - Mainframe'!$D$161</definedName>
    <definedName name="RCS_Comp_1">'[1]RCS - Grid Engine'!$H$82</definedName>
    <definedName name="RCS_Comp_2">'[1]RCS - Grid Engine'!$H$83</definedName>
    <definedName name="RCS_Comp_3">'[1]RCS - Grid Engine'!$H$84</definedName>
    <definedName name="RCS_Comp_4">'[1]RCS - Grid Engine'!$H$85</definedName>
    <definedName name="RCS_Comp_5">'[1]RCS - Grid Engine'!$H$86</definedName>
    <definedName name="RCS_Comp_6">'[1]RCS - Grid Engine'!$H$87</definedName>
    <definedName name="RCS_Comp_7">'[1]RCS - Grid Engine'!$H$88</definedName>
    <definedName name="RCS_CompCount">'[1]RCS - Grid Engine'!$F$99</definedName>
    <definedName name="RCS_CompLock">'[1]RCS - Grid Engine'!$I$91</definedName>
    <definedName name="RCS_CompStart">'[1]RCS - Grid Engine'!$E$81</definedName>
    <definedName name="RCS_CompTable">'[1]RCS - Grid Engine'!$E$81:$F$96</definedName>
    <definedName name="rcs_conc_AsRen_g1">'[1]RCS - Grid Bank'!$N$192</definedName>
    <definedName name="rcs_conc_AsRen_g2">'[1]RCS - Grid Bank'!$AH$192</definedName>
    <definedName name="rcs_conc_AsRen_g3">'[1]RCS - Grid Bank'!$BB$192</definedName>
    <definedName name="rcs_conc_AsRen_g4">'[1]RCS - Grid Bank'!$BV$192</definedName>
    <definedName name="rcs_conc_AsRen_g5">'[1]RCS - Grid Bank'!$CP$192</definedName>
    <definedName name="rcs_conc_AsRen_g6">'[1]RCS - Grid Bank'!$DJ$192</definedName>
    <definedName name="rcs_conc_AsRen_g7">'[1]RCS - Grid Bank'!$ED$192</definedName>
    <definedName name="rcs_conc_g1">'[1]RCS - Grid Bank'!$N$82</definedName>
    <definedName name="rcs_conc_g2">'[1]RCS - Grid Bank'!$AH$82</definedName>
    <definedName name="rcs_conc_g3">'[1]RCS - Grid Bank'!$BB$82</definedName>
    <definedName name="rcs_conc_g4">'[1]RCS - Grid Bank'!$BV$82</definedName>
    <definedName name="rcs_conc_g5">'[1]RCS - Grid Bank'!$CP$82</definedName>
    <definedName name="rcs_conc_g6">'[1]RCS - Grid Bank'!$DJ$82</definedName>
    <definedName name="rcs_conc_g7">'[1]RCS - Grid Bank'!$ED$82</definedName>
    <definedName name="RCS_Conclusion_Rents">OFFSET('[1]RCS - Conclusions'!$E$12,0,0,(COUNTIF('[1]RCS - Conclusions'!$E$12:$E$25, "&lt;&gt;"&amp;"") - (COUNTBLANK('[1]RCS - Conclusions'!$E$12:$E$25))),1)</definedName>
    <definedName name="RCS_Conclusion_Rents_As_Is">OFFSET('[1]RCS - Conclusions'!$D$12,0,0,(COUNTIF('[1]RCS - Conclusions'!$D$12:$D$25, "&lt;&gt;"&amp;"") - (COUNTBLANK('[1]RCS - Conclusions'!$D$12:$D$25))),1)</definedName>
    <definedName name="RCS_Conclusion_Units">OFFSET('[1]RCS - Conclusions'!$C$12,0,0,(COUNTIF('[1]RCS - Conclusions'!$C$12:$C$25, "&lt;&gt;"&amp;"") - (COUNTBLANK('[1]RCS - Conclusions'!$C$12:$C$25))),1)</definedName>
    <definedName name="RCS_ExtMP_Grid">'[1]RCS - Match Pair - Ext'!$D$4</definedName>
    <definedName name="RCS_ExtMP_Line">'[1]RCS - Match Pair - Ext'!$D$6</definedName>
    <definedName name="RCS_Grid_1">'[1]RCS - Grid Engine'!$F$32</definedName>
    <definedName name="RCS_Grid_2">'[1]RCS - Grid Engine'!$F$33</definedName>
    <definedName name="RCS_Grid_3">'[1]RCS - Grid Engine'!$F$34</definedName>
    <definedName name="RCS_Grid_4">'[1]RCS - Grid Engine'!$F$35</definedName>
    <definedName name="RCS_Grid_5">'[1]RCS - Grid Engine'!$F$36</definedName>
    <definedName name="RCS_Grid_6">'[1]RCS - Grid Engine'!$F$37</definedName>
    <definedName name="RCS_Grid_7">'[1]RCS - Grid Engine'!$F$38</definedName>
    <definedName name="RCS_MedianBR">'[1]RCS - Conclusions'!$C$39</definedName>
    <definedName name="RCS_NLG_Index_Number">'[1]RCS - Mainframe'!$X$1</definedName>
    <definedName name="RCS_PG_Cnt">'[1]RCS - Grid Engine'!$F$16</definedName>
    <definedName name="RCS_PrimGrid_List">'[1]RCS - Grid Engine'!$F$20:$F$26</definedName>
    <definedName name="RCS_PrimGrid_List_Alias">'[1]RCS - Grid Engine'!$F$32:$F$38</definedName>
    <definedName name="RCS_PrimGrid_List_Num">'[1]RCS - Grid Engine'!$E$20:$E$26</definedName>
    <definedName name="RCS_PrimGrids_Alias">'[1]RCS - Grid Engine'!$E$31:$F$38</definedName>
    <definedName name="RCS_PrimGrids_Full">'[1]RCS - Grid Engine'!$E$19:$M$26</definedName>
    <definedName name="RCS_SecUnit_1">'[1]RCS - Grid Engine'!$F$46</definedName>
    <definedName name="RCS_SecUnit_2">'[1]RCS - Grid Engine'!$F$47</definedName>
    <definedName name="RCS_SecUnit_3">'[1]RCS - Grid Engine'!$F$48</definedName>
    <definedName name="RCS_SecUnit_4">'[1]RCS - Grid Engine'!$F$49</definedName>
    <definedName name="RCS_SecUnit_5">'[1]RCS - Grid Engine'!$F$50</definedName>
    <definedName name="RCS_SecUnit_6">'[1]RCS - Grid Engine'!$F$51</definedName>
    <definedName name="RCS_SecUnit_7">'[1]RCS - Grid Engine'!$F$52</definedName>
    <definedName name="RCS_SecUnit_Conc_1">'[1]RCS - Secondary Units'!$D$13</definedName>
    <definedName name="RCS_SecUnit_Conc_2">'[1]RCS - Secondary Units'!$D$37</definedName>
    <definedName name="RCS_SecUnit_Conc_3">'[1]RCS - Secondary Units'!$D$61</definedName>
    <definedName name="RCS_SecUnit_Conc_4">'[1]RCS - Secondary Units'!$D$85</definedName>
    <definedName name="RCS_SecUnit_Conc_5">'[1]RCS - Secondary Units'!$D$109</definedName>
    <definedName name="RCS_SecUnit_Conc_6">'[1]RCS - Secondary Units'!$D$133</definedName>
    <definedName name="RCS_SecUnit_Conc_7">'[1]RCS - Secondary Units'!$D$158</definedName>
    <definedName name="RCS_SecUnit_Conc_AsRen_1">'[1]RCS - Secondary Units'!$K$13</definedName>
    <definedName name="RCS_SecUnit_Conc_AsRen_2">'[1]RCS - Secondary Units'!$K$37</definedName>
    <definedName name="RCS_SecUnit_Conc_AsRen_3">'[1]RCS - Secondary Units'!$K$61</definedName>
    <definedName name="RCS_SecUnit_Conc_AsRen_4">'[1]RCS - Secondary Units'!$K$85</definedName>
    <definedName name="RCS_SecUnit_Conc_AsRen_5">'[1]RCS - Secondary Units'!$K$109</definedName>
    <definedName name="RCS_SecUnit_Conc_AsRen_6">'[1]RCS - Secondary Units'!$K$133</definedName>
    <definedName name="RCS_SecUnit_Conc_AsRen_7">'[1]RCS - Secondary Units'!$K$158</definedName>
    <definedName name="RCS_SU_Cnt">'[1]RCS - Grid Engine'!$F$55</definedName>
    <definedName name="RCS_Unit_1">'[1]RCS - Grid Engine'!$G$60</definedName>
    <definedName name="RCS_Unit_10">'[1]RCS - Grid Engine'!$G$69</definedName>
    <definedName name="RCS_Unit_11">'[1]RCS - Grid Engine'!$G$70</definedName>
    <definedName name="RCS_Unit_12">'[1]RCS - Grid Engine'!$G$71</definedName>
    <definedName name="RCS_Unit_13">'[1]RCS - Grid Engine'!$G$72</definedName>
    <definedName name="RCS_Unit_14">'[1]RCS - Grid Engine'!$G$73</definedName>
    <definedName name="RCS_Unit_2">'[1]RCS - Grid Engine'!$G$61</definedName>
    <definedName name="RCS_Unit_3">'[1]RCS - Grid Engine'!$G$62</definedName>
    <definedName name="RCS_Unit_4">'[1]RCS - Grid Engine'!$G$63</definedName>
    <definedName name="RCS_Unit_5">'[1]RCS - Grid Engine'!$G$64</definedName>
    <definedName name="RCS_Unit_6">'[1]RCS - Grid Engine'!$G$65</definedName>
    <definedName name="RCS_Unit_7">'[1]RCS - Grid Engine'!$G$66</definedName>
    <definedName name="RCS_Unit_8">'[1]RCS - Grid Engine'!$G$67</definedName>
    <definedName name="RCS_Unit_9">'[1]RCS - Grid Engine'!$G$68</definedName>
    <definedName name="RCS_Units_Cnt">'[1]Unit Bucket'!$AC$3</definedName>
    <definedName name="RE_Tax_Mnl_1">'[1]Tax Conclusions'!$C$93</definedName>
    <definedName name="RE_Tax_Mnl_2">'[1]Tax Conclusions'!$C$94</definedName>
    <definedName name="RE_Tax_Mnl_3">'[1]Tax Conclusions'!$C$95</definedName>
    <definedName name="RE_Tax_Mnl_4">'[1]Tax Conclusions'!$C$96</definedName>
    <definedName name="RE_Tax_Mnl_5">'[1]Tax Conclusions'!$C$97</definedName>
    <definedName name="RentClear8_UniqueAMI_Comps">'[1]The Concludinator 2.0'!$AY$4:$AY$29</definedName>
    <definedName name="RenterHH_Income_MarketEntry_Family">'[1]Demographics Market Entry'!$B$164:$G$175</definedName>
    <definedName name="RenterOverburned">'[1]Control Panel'!$P$10:$P$11</definedName>
    <definedName name="RentIncome_CountyList">'[1]HUD Limits'!$B$7:$B$9</definedName>
    <definedName name="RentIncome_S_County">'[1]HUD Limits'!$B$3</definedName>
    <definedName name="Report_Date">'[1]Main Input'!$C$56</definedName>
    <definedName name="Reset_StabProForma1">'[1]Stabilized Pro Forma'!$E$6</definedName>
    <definedName name="Reset_StabProForma2">'[1]Stabilized Pro Forma'!$H$6</definedName>
    <definedName name="Reset_StabProForma3">'[1]Stabilized Pro Forma'!$Q$6</definedName>
    <definedName name="Reset_StabProForma4">'[1]Stabilized Pro Forma'!$S$6</definedName>
    <definedName name="Reset_StabProForma5">'[1]Stabilized Pro Forma'!$U$6</definedName>
    <definedName name="Reset_StabProForma6">'[1]Stabilized Pro Forma'!$W$6</definedName>
    <definedName name="Reset_StabProForma7">'[1]Stabilized Pro Forma'!$J$6</definedName>
    <definedName name="Reset_TrendedProForma1">'[1]Trended Proforma'!$E$7</definedName>
    <definedName name="Reset_TrendedProForma2">'[1]Trended Proforma'!$E$41</definedName>
    <definedName name="Reset_TrendedProForma3">'[1]Trended Proforma'!$E$75</definedName>
    <definedName name="ResetField_Amenity_PropertyAmen">[1]Amenities!$E$76:$S$76</definedName>
    <definedName name="ResetField_Amenity_Structure">[1]Amenities!$E$7:$S$7</definedName>
    <definedName name="ResetField_Amenity_UnitAmen">[1]Amenities!$E$39:$S$39</definedName>
    <definedName name="ResetField_CompComparison_SF">'[1]SF Ranking'!$F$97:$F$111</definedName>
    <definedName name="ResetField_Location_LocationalComparison">[1]Location!$W$17:$W$31</definedName>
    <definedName name="RowReference_Supply_TenurePMA_Glue">[1]Demographics!#REF!</definedName>
    <definedName name="Rural_Designation_YesNo">'[1]HUD Limits'!$F$3</definedName>
    <definedName name="S_Acres">'[1]Main Input'!$C$63</definedName>
    <definedName name="S_BudgetType1">'[1]Appraisal Bucket'!$R$53</definedName>
    <definedName name="S_BudgetType2">'[1]Appraisal Bucket'!$R$54</definedName>
    <definedName name="S_BudgetType3">'[1]Appraisal Bucket'!$R$55</definedName>
    <definedName name="S_BudgetType4">'[1]Appraisal Bucket'!$R$56</definedName>
    <definedName name="S_BudgetType5">'[1]Appraisal Bucket'!$R$57</definedName>
    <definedName name="S_BudgetType7">'[1]Appraisal Bucket'!$R$59</definedName>
    <definedName name="S_ExpYear1">'[1]Appraisal Bucket'!$M$53</definedName>
    <definedName name="S_ExpYear2">'[1]Appraisal Bucket'!$M$54</definedName>
    <definedName name="S_ExpYear3">'[1]Appraisal Bucket'!$M$55</definedName>
    <definedName name="S_ExpYear4">'[1]Appraisal Bucket'!$M$56</definedName>
    <definedName name="S_ExpYear5">'[1]Appraisal Bucket'!$M$57</definedName>
    <definedName name="S_FHA">'[1]Main Input'!$C$59</definedName>
    <definedName name="S_HAP">'[1]Main Input'!$C$60</definedName>
    <definedName name="S_HardCosts">'[1]Main Input'!$C$39</definedName>
    <definedName name="S_JobCode">'[1]Main Input'!$C$58</definedName>
    <definedName name="S_NLA">'[1]Main Input'!$C$44</definedName>
    <definedName name="S_Non_RevUnits">'[1]Unit Bucket'!$B$1</definedName>
    <definedName name="S_Physical_1BR_Exists">'[1]The Concludinator 2.0'!$AV$5</definedName>
    <definedName name="S_Physical_2BR_Exists">'[1]The Concludinator 2.0'!$AV$6</definedName>
    <definedName name="S_Physical_3BR_Exists">'[1]The Concludinator 2.0'!$AV$7</definedName>
    <definedName name="S_Physical_4BR_Exists">'[1]The Concludinator 2.0'!$AV$8</definedName>
    <definedName name="S_Physical_5BR_Exists">'[1]The Concludinator 2.0'!$AV$9</definedName>
    <definedName name="S_Physical_Qty_1">'[1]The Concludinator 2.0'!$K$76</definedName>
    <definedName name="S_Physical_Qty_10">'[1]The Concludinator 2.0'!$K$85</definedName>
    <definedName name="S_Physical_Qty_11">'[1]The Concludinator 2.0'!$K$86</definedName>
    <definedName name="S_Physical_Qty_12">'[1]The Concludinator 2.0'!$K$87</definedName>
    <definedName name="S_Physical_Qty_13">'[1]The Concludinator 2.0'!$K$88</definedName>
    <definedName name="S_Physical_Qty_14">'[1]The Concludinator 2.0'!$K$89</definedName>
    <definedName name="S_Physical_Qty_15">'[1]The Concludinator 2.0'!$K$90</definedName>
    <definedName name="S_Physical_Qty_16">'[1]The Concludinator 2.0'!$K$91</definedName>
    <definedName name="S_Physical_Qty_17">'[1]The Concludinator 2.0'!$K$92</definedName>
    <definedName name="S_Physical_Qty_18">'[1]The Concludinator 2.0'!$K$93</definedName>
    <definedName name="S_Physical_Qty_19">'[1]The Concludinator 2.0'!$K$94</definedName>
    <definedName name="S_Physical_Qty_2">'[1]The Concludinator 2.0'!$K$77</definedName>
    <definedName name="S_Physical_Qty_20">'[1]The Concludinator 2.0'!$K$95</definedName>
    <definedName name="S_Physical_Qty_3">'[1]The Concludinator 2.0'!$K$78</definedName>
    <definedName name="S_Physical_Qty_4">'[1]The Concludinator 2.0'!$K$79</definedName>
    <definedName name="S_Physical_Qty_5">'[1]The Concludinator 2.0'!$K$80</definedName>
    <definedName name="S_Physical_Qty_6">'[1]The Concludinator 2.0'!$K$81</definedName>
    <definedName name="S_Physical_Qty_7">'[1]The Concludinator 2.0'!$K$82</definedName>
    <definedName name="S_Physical_Qty_8">'[1]The Concludinator 2.0'!$K$83</definedName>
    <definedName name="S_Physical_Qty_9">'[1]The Concludinator 2.0'!$K$84</definedName>
    <definedName name="S_Physical_SF_1">'[1]The Concludinator 2.0'!$AN$4</definedName>
    <definedName name="S_Physical_SF_10">'[1]The Concludinator 2.0'!$AN$13</definedName>
    <definedName name="S_Physical_SF_11">'[1]The Concludinator 2.0'!$AN$14</definedName>
    <definedName name="S_Physical_SF_12">'[1]The Concludinator 2.0'!$AN$15</definedName>
    <definedName name="S_Physical_SF_13">'[1]The Concludinator 2.0'!$AN$16</definedName>
    <definedName name="S_Physical_SF_14">'[1]The Concludinator 2.0'!$AN$17</definedName>
    <definedName name="S_Physical_SF_15">'[1]The Concludinator 2.0'!$AN$18</definedName>
    <definedName name="S_Physical_SF_16">'[1]The Concludinator 2.0'!$AN$19</definedName>
    <definedName name="S_Physical_SF_17">'[1]The Concludinator 2.0'!$AN$20</definedName>
    <definedName name="S_Physical_SF_18">'[1]The Concludinator 2.0'!$AN$21</definedName>
    <definedName name="S_Physical_SF_19">'[1]The Concludinator 2.0'!$AN$22</definedName>
    <definedName name="S_Physical_SF_2">'[1]The Concludinator 2.0'!$AN$5</definedName>
    <definedName name="S_Physical_SF_20">'[1]The Concludinator 2.0'!$AN$23</definedName>
    <definedName name="S_Physical_SF_3">'[1]The Concludinator 2.0'!$AN$6</definedName>
    <definedName name="S_Physical_SF_4">'[1]The Concludinator 2.0'!$AN$7</definedName>
    <definedName name="S_Physical_SF_5">'[1]The Concludinator 2.0'!$AN$8</definedName>
    <definedName name="S_Physical_SF_6">'[1]The Concludinator 2.0'!$AN$9</definedName>
    <definedName name="S_Physical_SF_7">'[1]The Concludinator 2.0'!$AN$10</definedName>
    <definedName name="S_Physical_SF_8">'[1]The Concludinator 2.0'!$AN$11</definedName>
    <definedName name="S_Physical_SF_9">'[1]The Concludinator 2.0'!$AN$12</definedName>
    <definedName name="S_Physical_Studio_Exists">'[1]The Concludinator 2.0'!$AV$4</definedName>
    <definedName name="S_Physical_Unit_1">'[1]The Concludinator 2.0'!$AM$4</definedName>
    <definedName name="S_Physical_Unit_10">'[1]The Concludinator 2.0'!$AM$13</definedName>
    <definedName name="S_Physical_Unit_11">'[1]The Concludinator 2.0'!$AM$14</definedName>
    <definedName name="S_Physical_Unit_12">'[1]The Concludinator 2.0'!$AM$15</definedName>
    <definedName name="S_Physical_Unit_13">'[1]The Concludinator 2.0'!$AM$16</definedName>
    <definedName name="S_Physical_Unit_14">'[1]The Concludinator 2.0'!$AM$17</definedName>
    <definedName name="S_Physical_Unit_15">'[1]The Concludinator 2.0'!$AM$18</definedName>
    <definedName name="S_Physical_Unit_16">'[1]The Concludinator 2.0'!$AM$19</definedName>
    <definedName name="S_Physical_Unit_17">'[1]The Concludinator 2.0'!$AM$20</definedName>
    <definedName name="S_Physical_Unit_18">'[1]The Concludinator 2.0'!$AM$21</definedName>
    <definedName name="S_Physical_Unit_19">'[1]The Concludinator 2.0'!$AM$22</definedName>
    <definedName name="S_Physical_Unit_2">'[1]The Concludinator 2.0'!$AM$5</definedName>
    <definedName name="S_Physical_Unit_20">'[1]The Concludinator 2.0'!$AM$23</definedName>
    <definedName name="S_Physical_Unit_3">'[1]The Concludinator 2.0'!$AM$6</definedName>
    <definedName name="S_Physical_Unit_4">'[1]The Concludinator 2.0'!$AM$7</definedName>
    <definedName name="S_Physical_Unit_5">'[1]The Concludinator 2.0'!$AM$8</definedName>
    <definedName name="S_Physical_Unit_6">'[1]The Concludinator 2.0'!$AM$9</definedName>
    <definedName name="S_Physical_Unit_7">'[1]The Concludinator 2.0'!$AM$10</definedName>
    <definedName name="S_Physical_Unit_8">'[1]The Concludinator 2.0'!$AM$11</definedName>
    <definedName name="S_Physical_Unit_9">'[1]The Concludinator 2.0'!$AM$12</definedName>
    <definedName name="S_ProjectType">'[1]Main Input'!$C$8</definedName>
    <definedName name="S_Rent_Level_1">'[1]The Concludinator 2.0'!$AH$4</definedName>
    <definedName name="S_Rent_Level_1_Alias_AbSub">'[1]Demand Input'!$B$77</definedName>
    <definedName name="S_Rent_Level_1_Alias_AsProp">'[1]Demand Input'!$B$62</definedName>
    <definedName name="S_Rent_Level_1_PBRA_AsProp">'[1]Demand Input'!$C$62</definedName>
    <definedName name="S_Rent_Level_10_Alias_AsProp">'[1]Demand Input'!$B$71</definedName>
    <definedName name="S_Rent_Level_10_PBRA_AsProp">'[1]Demand Input'!$C$71</definedName>
    <definedName name="S_Rent_Level_2">'[1]The Concludinator 2.0'!$AH$5</definedName>
    <definedName name="S_Rent_Level_2_Alias_AbSub">'[1]Demand Input'!$B$78</definedName>
    <definedName name="S_Rent_Level_2_Alias_AsProp">'[1]Demand Input'!$B$63</definedName>
    <definedName name="S_Rent_Level_2_PBRA_AsProp">'[1]Demand Input'!$C$63</definedName>
    <definedName name="S_Rent_Level_3">'[1]The Concludinator 2.0'!$AH$6</definedName>
    <definedName name="S_Rent_Level_3_Alias_AbSub">'[1]Demand Input'!$B$79</definedName>
    <definedName name="S_Rent_Level_3_Alias_AsProp">'[1]Demand Input'!$B$64</definedName>
    <definedName name="S_Rent_Level_3_PBRA_AsProp">'[1]Demand Input'!$C$64</definedName>
    <definedName name="S_Rent_Level_4">'[1]The Concludinator 2.0'!$AH$7</definedName>
    <definedName name="S_Rent_Level_4_Alias_AbSub">'[1]Demand Input'!$B$80</definedName>
    <definedName name="S_Rent_Level_4_Alias_AsProp">'[1]Demand Input'!$B$65</definedName>
    <definedName name="S_Rent_Level_4_PBRA_AsProp">'[1]Demand Input'!$C$65</definedName>
    <definedName name="S_Rent_Level_5">'[1]The Concludinator 2.0'!$AH$8</definedName>
    <definedName name="S_Rent_Level_5_Alias_AbSub">'[1]Demand Input'!$B$81</definedName>
    <definedName name="S_Rent_Level_5_Alias_AsProp">'[1]Demand Input'!$B$66</definedName>
    <definedName name="S_Rent_Level_5_PBRA_AsProp">'[1]Demand Input'!$C$66</definedName>
    <definedName name="S_Rent_Level_6">'[1]The Concludinator 2.0'!$AH$9</definedName>
    <definedName name="S_Rent_Level_6_Alias_AbSub">'[1]Demand Input'!$B$82</definedName>
    <definedName name="S_Rent_Level_6_Alias_AsProp">'[1]Demand Input'!$B$67</definedName>
    <definedName name="S_Rent_Level_6_PBRA_AsProp">'[1]Demand Input'!$C$67</definedName>
    <definedName name="S_Rent_Level_7">'[1]The Concludinator 2.0'!$AH$10</definedName>
    <definedName name="S_Rent_Level_7_Alias_AbSub">'[1]Demand Input'!$B$83</definedName>
    <definedName name="S_Rent_Level_7_Alias_AsProp">'[1]Demand Input'!$B$68</definedName>
    <definedName name="S_Rent_Level_7_PBRA_AsProp">'[1]Demand Input'!$C$68</definedName>
    <definedName name="S_Rent_Level_8">'[1]The Concludinator 2.0'!$AH$11</definedName>
    <definedName name="S_Rent_Level_8_Alias_AsProp">'[1]Demand Input'!$B$69</definedName>
    <definedName name="S_Rent_Level_8_PBRA_AsProp">'[1]Demand Input'!$C$69</definedName>
    <definedName name="S_Rent_Level_9_Alias_AsProp">'[1]Demand Input'!$B$70</definedName>
    <definedName name="S_Rent_Level_9_PBRA_AsProp">'[1]Demand Input'!$C$70</definedName>
    <definedName name="S_ReportType">'[1]Main Input'!$C$7</definedName>
    <definedName name="S_ReportType_RCS">'[1]Main Input'!$C$10</definedName>
    <definedName name="S_SF">'[1]Main Input'!$C$64</definedName>
    <definedName name="S_Tenancy">'[1]Main Input'!$F$60</definedName>
    <definedName name="S_TotalUnit_OPEX_1">'[1]Appraisal Bucket'!$H$53</definedName>
    <definedName name="S_TotalUnit_OPEX_2">'[1]Appraisal Bucket'!$H$54</definedName>
    <definedName name="S_TotalUnit_OPEX_3">'[1]Appraisal Bucket'!$H$55</definedName>
    <definedName name="S_TotalUnit_OPEX_4">'[1]Appraisal Bucket'!$H$56</definedName>
    <definedName name="S_TotalUnit_OPEX_5">'[1]Appraisal Bucket'!$H$57</definedName>
    <definedName name="S_TotalUnits_Scen1">'[1]Main Input'!$D$13</definedName>
    <definedName name="S_TotalUnits_Scen2">'[1]Main Input'!$D$14</definedName>
    <definedName name="S_TotalUnits_Scen3">'[1]Main Input'!$D$15</definedName>
    <definedName name="S_TotalUnits_Scen4">'[1]Main Input'!$D$16</definedName>
    <definedName name="S_TotalUnits_Scen5">'[1]Main Input'!$D$17</definedName>
    <definedName name="S_UA_0BR">'[1]Main Input'!$C$81</definedName>
    <definedName name="S_UA_1BR">'[1]Main Input'!$C$82</definedName>
    <definedName name="S_UA_2BR">'[1]Main Input'!$C$83</definedName>
    <definedName name="S_UA_3BR">'[1]Main Input'!$C$84</definedName>
    <definedName name="S_UA_4BR">'[1]Main Input'!$C$85</definedName>
    <definedName name="S_UA_5BR">'[1]Main Input'!$C$86</definedName>
    <definedName name="S_UA_AllZero">'[1]Main Input'!$C$88</definedName>
    <definedName name="S_UA_Lookup">'[1]Main Input'!$B$81:$C$86</definedName>
    <definedName name="S_Unique_RentLevel_PBRA_1">'[1]The Concludinator 2.0'!$AI$4</definedName>
    <definedName name="S_Unique_RentLevel_PBRA_10">'[1]The Concludinator 2.0'!$AI$13</definedName>
    <definedName name="S_Unique_RentLevel_PBRA_2">'[1]The Concludinator 2.0'!$AI$5</definedName>
    <definedName name="S_Unique_RentLevel_PBRA_3">'[1]The Concludinator 2.0'!$AI$6</definedName>
    <definedName name="S_Unique_RentLevel_PBRA_4">'[1]The Concludinator 2.0'!$AI$7</definedName>
    <definedName name="S_Unique_RentLevel_PBRA_5">'[1]The Concludinator 2.0'!$AI$8</definedName>
    <definedName name="S_Unique_RentLevel_PBRA_6">'[1]The Concludinator 2.0'!$AI$9</definedName>
    <definedName name="S_Unique_RentLevel_PBRA_7">'[1]The Concludinator 2.0'!$AI$10</definedName>
    <definedName name="S_Unique_RentLevel_PBRA_8">'[1]The Concludinator 2.0'!$AI$11</definedName>
    <definedName name="S_Unique_RentLevel_PBRA_9">'[1]The Concludinator 2.0'!$AI$12</definedName>
    <definedName name="S_Unit_Count">'[1]Unit Bucket'!$B$2</definedName>
    <definedName name="S_Util_AC_Inc">'[1]Comp List'!$BT$7</definedName>
    <definedName name="S_Util_Cooking_Inc">'[1]Comp List'!$BU$7</definedName>
    <definedName name="S_Util_Cooking_Type">'[1]Comp List'!$CD$7</definedName>
    <definedName name="S_Util_Electric_Inc">'[1]Comp List'!$BX$7</definedName>
    <definedName name="S_Util_Heat_Type">'[1]Comp List'!$CC$7</definedName>
    <definedName name="S_Util_Heating_Inc">'[1]Comp List'!$BW$7</definedName>
    <definedName name="S_Util_Sewer_Inc">'[1]Comp List'!$BZ$7</definedName>
    <definedName name="S_Util_Trash_Inc">'[1]Comp List'!$CA$7</definedName>
    <definedName name="S_Util_Water_Inc">'[1]Comp List'!$BY$7</definedName>
    <definedName name="S_Util_WH_Inc">'[1]Comp List'!$BV$7</definedName>
    <definedName name="S_Util_WH_Type">'[1]Comp List'!$CE$7</definedName>
    <definedName name="S_WalkScore">'[1]Main Input'!$C$144</definedName>
    <definedName name="S_WalkScore_Desig">'[1]Main Input'!$C$145</definedName>
    <definedName name="S_Zip_Code">'[1]Main Input'!$F$59</definedName>
    <definedName name="SalesComp_1">'[1]Appraisal Bucket'!$D$5</definedName>
    <definedName name="SalesComp_1_Acres">'[1]Appraisal Bucket'!$R$5</definedName>
    <definedName name="SalesComp_1_Address">'[1]Appraisal Bucket'!$M$5</definedName>
    <definedName name="SalesComp_1_Buyer">'[1]Appraisal Bucket'!$X$5</definedName>
    <definedName name="SalesComp_1_Cap">'[1]Appraisal Bucket'!$I$5</definedName>
    <definedName name="SalesComp_1_City">'[1]Appraisal Bucket'!$N$5</definedName>
    <definedName name="SalesComp_1_ConfirmW">'[1]Appraisal Bucket'!$Y$5</definedName>
    <definedName name="SalesComp_1_County">'[1]Appraisal Bucket'!$Q$5</definedName>
    <definedName name="SalesComp_1_EGI">'[1]Appraisal Bucket'!$Z$5</definedName>
    <definedName name="SalesComp_1_EGIM">'[1]Appraisal Bucket'!$AD$5</definedName>
    <definedName name="SalesComp_1_ExpRatio">'[1]Appraisal Bucket'!$AC$5</definedName>
    <definedName name="SalesComp_1_ExpTotal">'[1]Appraisal Bucket'!$AA$5</definedName>
    <definedName name="SalesComp_1_Fnan">'[1]Appraisal Bucket'!$T$5</definedName>
    <definedName name="SalesComp_1_NOI">'[1]Appraisal Bucket'!$AB$5</definedName>
    <definedName name="SalesComp_1_Remarks">'[1]Appraisal Bucket'!$AE$5</definedName>
    <definedName name="SalesComp_1_SaleCond">'[1]Appraisal Bucket'!$V$5</definedName>
    <definedName name="SalesComp_1_SaleDate">'[1]Appraisal Bucket'!$E$5</definedName>
    <definedName name="SalesComp_1_SalePrice">'[1]Appraisal Bucket'!$J$5</definedName>
    <definedName name="SalesComp_1_Seller">'[1]Appraisal Bucket'!$W$5</definedName>
    <definedName name="SalesComp_1_State">'[1]Appraisal Bucket'!$O$5</definedName>
    <definedName name="SalesComp_1_Status">'[1]Appraisal Bucket'!$U$5</definedName>
    <definedName name="SalesComp_1_TotalUnits">'[1]Appraisal Bucket'!$F$5</definedName>
    <definedName name="SalesComp_1_YOC">'[1]Appraisal Bucket'!$G$5</definedName>
    <definedName name="SalesComp_1_Zip">'[1]Appraisal Bucket'!$P$5</definedName>
    <definedName name="SalesComp_2">'[1]Appraisal Bucket'!$D$6</definedName>
    <definedName name="SalesComp_2_Acres">'[1]Appraisal Bucket'!$R$6</definedName>
    <definedName name="SalesComp_2_Address">'[1]Appraisal Bucket'!$M$6</definedName>
    <definedName name="SalesComp_2_Buyer">'[1]Appraisal Bucket'!$X$6</definedName>
    <definedName name="SalesComp_2_Cap">'[1]Appraisal Bucket'!$I$6</definedName>
    <definedName name="SalesComp_2_City">'[1]Appraisal Bucket'!$N$6</definedName>
    <definedName name="SalesComp_2_ConfirmW">'[1]Appraisal Bucket'!$Y$6</definedName>
    <definedName name="SalesComp_2_County">'[1]Appraisal Bucket'!$Q$6</definedName>
    <definedName name="SalesComp_2_EGI">'[1]Appraisal Bucket'!$Z$6</definedName>
    <definedName name="SalesComp_2_EGIM">'[1]Appraisal Bucket'!$AD$6</definedName>
    <definedName name="SalesComp_2_ExpRatio">'[1]Appraisal Bucket'!$AC$6</definedName>
    <definedName name="SalesComp_2_ExpTotal">'[1]Appraisal Bucket'!$AA$6</definedName>
    <definedName name="SalesComp_2_Fnan">'[1]Appraisal Bucket'!$T$6</definedName>
    <definedName name="SalesComp_2_NOI">'[1]Appraisal Bucket'!$AB$6</definedName>
    <definedName name="SalesComp_2_Remarks">'[1]Appraisal Bucket'!$AE$6</definedName>
    <definedName name="SalesComp_2_SaleCond">'[1]Appraisal Bucket'!$V$6</definedName>
    <definedName name="SalesComp_2_SaleDate">'[1]Appraisal Bucket'!$E$6</definedName>
    <definedName name="SalesComp_2_SalePrice">'[1]Appraisal Bucket'!$J$6</definedName>
    <definedName name="SalesComp_2_Seller">'[1]Appraisal Bucket'!$W$6</definedName>
    <definedName name="SalesComp_2_State">'[1]Appraisal Bucket'!$O$6</definedName>
    <definedName name="SalesComp_2_Status">'[1]Appraisal Bucket'!$U$6</definedName>
    <definedName name="SalesComp_2_TotalUnits">'[1]Appraisal Bucket'!$F$6</definedName>
    <definedName name="SalesComp_2_YOC">'[1]Appraisal Bucket'!$G$6</definedName>
    <definedName name="SalesComp_2_Zip">'[1]Appraisal Bucket'!$P$6</definedName>
    <definedName name="SalesComp_3">'[1]Appraisal Bucket'!$D$7</definedName>
    <definedName name="SalesComp_3_Acres">'[1]Appraisal Bucket'!$R$7</definedName>
    <definedName name="SalesComp_3_Address">'[1]Appraisal Bucket'!$M$7</definedName>
    <definedName name="SalesComp_3_Buyer">'[1]Appraisal Bucket'!$X$7</definedName>
    <definedName name="SalesComp_3_Cap">'[1]Appraisal Bucket'!$I$7</definedName>
    <definedName name="SalesComp_3_City">'[1]Appraisal Bucket'!$N$7</definedName>
    <definedName name="SalesComp_3_ConfirmW">'[1]Appraisal Bucket'!$Y$7</definedName>
    <definedName name="SalesComp_3_County">'[1]Appraisal Bucket'!$Q$7</definedName>
    <definedName name="SalesComp_3_EGI">'[1]Appraisal Bucket'!$Z$7</definedName>
    <definedName name="SalesComp_3_EGIM">'[1]Appraisal Bucket'!$AD$7</definedName>
    <definedName name="SalesComp_3_ExpRatio">'[1]Appraisal Bucket'!$AC$7</definedName>
    <definedName name="SalesComp_3_ExpTotal">'[1]Appraisal Bucket'!$AA$7</definedName>
    <definedName name="SalesComp_3_Fnan">'[1]Appraisal Bucket'!$T$7</definedName>
    <definedName name="SalesComp_3_NOI">'[1]Appraisal Bucket'!$AB$7</definedName>
    <definedName name="SalesComp_3_Remarks">'[1]Appraisal Bucket'!$AE$7</definedName>
    <definedName name="SalesComp_3_SaleCond">'[1]Appraisal Bucket'!$V$7</definedName>
    <definedName name="SalesComp_3_SaleDate">'[1]Appraisal Bucket'!$E$7</definedName>
    <definedName name="SalesComp_3_SalePrice">'[1]Appraisal Bucket'!$J$7</definedName>
    <definedName name="SalesComp_3_Seller">'[1]Appraisal Bucket'!$W$7</definedName>
    <definedName name="SalesComp_3_State">'[1]Appraisal Bucket'!$O$7</definedName>
    <definedName name="SalesComp_3_Status">'[1]Appraisal Bucket'!$U$7</definedName>
    <definedName name="SalesComp_3_TotalUnits">'[1]Appraisal Bucket'!$F$7</definedName>
    <definedName name="SalesComp_3_YOC">'[1]Appraisal Bucket'!$G$7</definedName>
    <definedName name="SalesComp_3_Zip">'[1]Appraisal Bucket'!$P$7</definedName>
    <definedName name="SalesComp_4">'[1]Appraisal Bucket'!$D$8</definedName>
    <definedName name="SalesComp_4_Acres">'[1]Appraisal Bucket'!$R$8</definedName>
    <definedName name="SalesComp_4_Address">'[1]Appraisal Bucket'!$M$8</definedName>
    <definedName name="SalesComp_4_Buyer">'[1]Appraisal Bucket'!$X$8</definedName>
    <definedName name="SalesComp_4_Cap">'[1]Appraisal Bucket'!$I$8</definedName>
    <definedName name="SalesComp_4_City">'[1]Appraisal Bucket'!$N$8</definedName>
    <definedName name="SalesComp_4_ConfirmW">'[1]Appraisal Bucket'!$Y$8</definedName>
    <definedName name="SalesComp_4_County">'[1]Appraisal Bucket'!$Q$8</definedName>
    <definedName name="SalesComp_4_EGI">'[1]Appraisal Bucket'!$Z$8</definedName>
    <definedName name="SalesComp_4_EGIM">'[1]Appraisal Bucket'!$AD$8</definedName>
    <definedName name="SalesComp_4_ExpRatio">'[1]Appraisal Bucket'!$AC$8</definedName>
    <definedName name="SalesComp_4_ExpTotal">'[1]Appraisal Bucket'!$AA$8</definedName>
    <definedName name="SalesComp_4_Fnan">'[1]Appraisal Bucket'!$T$8</definedName>
    <definedName name="SalesComp_4_NOI">'[1]Appraisal Bucket'!$AB$8</definedName>
    <definedName name="SalesComp_4_Remarks">'[1]Appraisal Bucket'!$AE$8</definedName>
    <definedName name="SalesComp_4_SaleCond">'[1]Appraisal Bucket'!$V$8</definedName>
    <definedName name="SalesComp_4_SaleDate">'[1]Appraisal Bucket'!$E$8</definedName>
    <definedName name="SalesComp_4_SalePrice">'[1]Appraisal Bucket'!$J$8</definedName>
    <definedName name="SalesComp_4_Seller">'[1]Appraisal Bucket'!$W$8</definedName>
    <definedName name="SalesComp_4_State">'[1]Appraisal Bucket'!$O$8</definedName>
    <definedName name="SalesComp_4_Status">'[1]Appraisal Bucket'!$U$8</definedName>
    <definedName name="SalesComp_4_TotalUnits">'[1]Appraisal Bucket'!$F$8</definedName>
    <definedName name="SalesComp_4_YOC">'[1]Appraisal Bucket'!$G$8</definedName>
    <definedName name="SalesComp_4_Zip">'[1]Appraisal Bucket'!$P$8</definedName>
    <definedName name="SalesComp_5">'[1]Appraisal Bucket'!$D$9</definedName>
    <definedName name="SalesComp_5_Acres">'[1]Appraisal Bucket'!$R$9</definedName>
    <definedName name="SalesComp_5_Address">'[1]Appraisal Bucket'!$M$9</definedName>
    <definedName name="SalesComp_5_Buyer">'[1]Appraisal Bucket'!$X$9</definedName>
    <definedName name="SalesComp_5_Cap">'[1]Appraisal Bucket'!$I$9</definedName>
    <definedName name="SalesComp_5_City">'[1]Appraisal Bucket'!$N$9</definedName>
    <definedName name="SalesComp_5_ConfirmW">'[1]Appraisal Bucket'!$Y$9</definedName>
    <definedName name="SalesComp_5_County">'[1]Appraisal Bucket'!$Q$9</definedName>
    <definedName name="SalesComp_5_EGI">'[1]Appraisal Bucket'!$Z$9</definedName>
    <definedName name="SalesComp_5_EGIM">'[1]Appraisal Bucket'!$AD$9</definedName>
    <definedName name="SalesComp_5_ExpRatio">'[1]Appraisal Bucket'!$AC$9</definedName>
    <definedName name="SalesComp_5_ExpTotal">'[1]Appraisal Bucket'!$AA$9</definedName>
    <definedName name="SalesComp_5_Fnan">'[1]Appraisal Bucket'!$T$9</definedName>
    <definedName name="SalesComp_5_NOI">'[1]Appraisal Bucket'!$AB$9</definedName>
    <definedName name="SalesComp_5_Remarks">'[1]Appraisal Bucket'!$AE$9</definedName>
    <definedName name="SalesComp_5_SaleCond">'[1]Appraisal Bucket'!$V$9</definedName>
    <definedName name="SalesComp_5_SaleDate">'[1]Appraisal Bucket'!$E$9</definedName>
    <definedName name="SalesComp_5_SalePrice">'[1]Appraisal Bucket'!$J$9</definedName>
    <definedName name="SalesComp_5_Seller">'[1]Appraisal Bucket'!$W$9</definedName>
    <definedName name="SalesComp_5_State">'[1]Appraisal Bucket'!$O$9</definedName>
    <definedName name="SalesComp_5_Status">'[1]Appraisal Bucket'!$U$9</definedName>
    <definedName name="SalesComp_5_TotalUnits">'[1]Appraisal Bucket'!$F$9</definedName>
    <definedName name="SalesComp_5_YOC">'[1]Appraisal Bucket'!$G$9</definedName>
    <definedName name="SalesComp_5_Zip">'[1]Appraisal Bucket'!$P$9</definedName>
    <definedName name="SalesComp_6">'[1]Appraisal Bucket'!$D$10</definedName>
    <definedName name="SalesComp_6_Address">'[1]Appraisal Bucket'!$M$10</definedName>
    <definedName name="SalesComp_6_Cap">'[1]Appraisal Bucket'!$I$10</definedName>
    <definedName name="SalesComp_6_City">'[1]Appraisal Bucket'!$N$10</definedName>
    <definedName name="SalesComp_6_EGI">'[1]Appraisal Bucket'!$Z$10</definedName>
    <definedName name="SalesComp_6_EGIM">'[1]Appraisal Bucket'!$AD$10</definedName>
    <definedName name="SalesComp_6_ExpRatio">'[1]Appraisal Bucket'!$AC$10</definedName>
    <definedName name="SalesComp_6_ExpTotal">'[1]Appraisal Bucket'!$AA$10</definedName>
    <definedName name="SalesComp_6_Fnan">'[1]Appraisal Bucket'!$T$10</definedName>
    <definedName name="SalesComp_6_NOI">'[1]Appraisal Bucket'!$AB$10</definedName>
    <definedName name="SalesComp_6_Remarks">'[1]Appraisal Bucket'!$AE$10</definedName>
    <definedName name="SalesComp_6_SaleCond">'[1]Appraisal Bucket'!$V$10</definedName>
    <definedName name="SalesComp_6_SaleDate">'[1]Appraisal Bucket'!$E$10</definedName>
    <definedName name="SalesComp_6_SalePrice">'[1]Appraisal Bucket'!$J$10</definedName>
    <definedName name="SalesComp_6_TotalUnits">'[1]Appraisal Bucket'!$F$10</definedName>
    <definedName name="SalesComp_6_YOC">'[1]Appraisal Bucket'!$G$10</definedName>
    <definedName name="SalesComp_6_Zip">'[1]Appraisal Bucket'!$P$10</definedName>
    <definedName name="SalesComp_7">'[1]Appraisal Bucket'!$D$11</definedName>
    <definedName name="SalesComp_7_Address">'[1]Appraisal Bucket'!$M$11</definedName>
    <definedName name="SalesComp_7_Cap">'[1]Appraisal Bucket'!$I$11</definedName>
    <definedName name="SalesComp_7_City">'[1]Appraisal Bucket'!$N$11</definedName>
    <definedName name="SalesComp_7_EGI">'[1]Appraisal Bucket'!$Z$11</definedName>
    <definedName name="SalesComp_7_EGIM">'[1]Appraisal Bucket'!$AD$11</definedName>
    <definedName name="SalesComp_7_ExpRatio">'[1]Appraisal Bucket'!$AC$11</definedName>
    <definedName name="SalesComp_7_ExpTotal">'[1]Appraisal Bucket'!$AA$11</definedName>
    <definedName name="SalesComp_7_Fnan">'[1]Appraisal Bucket'!$T$11</definedName>
    <definedName name="SalesComp_7_NOI">'[1]Appraisal Bucket'!$AB$11</definedName>
    <definedName name="SalesComp_7_Remarks">'[1]Appraisal Bucket'!$AE$11</definedName>
    <definedName name="SalesComp_7_SaleCond">'[1]Appraisal Bucket'!$V$11</definedName>
    <definedName name="SalesComp_7_SaleDate">'[1]Appraisal Bucket'!$E$11</definedName>
    <definedName name="SalesComp_7_SalePrice">'[1]Appraisal Bucket'!$J$11</definedName>
    <definedName name="SalesComp_7_TotalUnits">'[1]Appraisal Bucket'!$F$11</definedName>
    <definedName name="SalesComp_7_YOC">'[1]Appraisal Bucket'!$G$11</definedName>
    <definedName name="SalesComp_7_Zip">'[1]Appraisal Bucket'!$P$11</definedName>
    <definedName name="SalesComp_Reno_1">'[1]Appraisal Bucket'!$H$5</definedName>
    <definedName name="SalesComp_Reno_2">'[1]Appraisal Bucket'!$H$6</definedName>
    <definedName name="SalesComp_Reno_3">'[1]Appraisal Bucket'!$H$7</definedName>
    <definedName name="SalesComp_Reno_4">'[1]Appraisal Bucket'!$H$8</definedName>
    <definedName name="SalesComp_Reno_5">'[1]Appraisal Bucket'!$H$9</definedName>
    <definedName name="SalesComp_Reno_6">'[1]Appraisal Bucket'!$H$10</definedName>
    <definedName name="SalesComp_Reno_7">'[1]Appraisal Bucket'!$H$11</definedName>
    <definedName name="SimMatrix_Table_Adj">'[1]Similarity Matrix'!$U$13:$V$17</definedName>
    <definedName name="SMA_EmploymentData">[1]Economy!$E$102:$J$500</definedName>
    <definedName name="SMA_EmploymentData_Employment">OFFSET([1]Economy!$H$102,0,0,COUNTA([1]Economy!$H$102:$H496),1)</definedName>
    <definedName name="SMA_EmploymentData_Month">OFFSET([1]Economy!$F$102,0,0,COUNTA([1]Economy!$F$102:$F$516),1)</definedName>
    <definedName name="SMA_EmploymentData_UnemploymentRate">OFFSET([1]Economy!$J$102,0,0,COUNTA([1]Economy!$J$102:$J$516),1)</definedName>
    <definedName name="SMA_EmploymentData_Year">OFFSET([1]Economy!$E$102,0,0,COUNTA([1]Economy!$E$102:$E$516),1)</definedName>
    <definedName name="SMA_Name">'[1]Control Panel'!$D$21</definedName>
    <definedName name="SMA_Size">'[1]Data Sheet'!$L$5</definedName>
    <definedName name="Source_BLS">'[1]Control Panel'!$C$17</definedName>
    <definedName name="Source_Date">'[1]Control Panel'!$C$18</definedName>
    <definedName name="Source_ESRI">'[1]Control Panel'!$C$15</definedName>
    <definedName name="Source_HISTA">'[1]Control Panel'!$C$16</definedName>
    <definedName name="Source_Industry">'[1]Control Panel'!$C$19</definedName>
    <definedName name="Source_Novogradac">'[1]Control Panel'!$C$14</definedName>
    <definedName name="State_Name">'[1]Demo Data'!$F$1</definedName>
    <definedName name="Subject">'[1]Comp List'!$AI$7</definedName>
    <definedName name="Subject_AMI_Levels">'[1]Comp List'!$BG$7</definedName>
    <definedName name="Subject_City">'[1]Comp List'!$AZ$7</definedName>
    <definedName name="Subject_County">'[1]Comp List'!$BD$7</definedName>
    <definedName name="Subject_CrimeRisk">'[1]Comp List'!$CL$7</definedName>
    <definedName name="Subject_Full_Address">'[1]Comp List'!$AX$7</definedName>
    <definedName name="Subject_MHI">'[1]Comp List'!$CF$7</definedName>
    <definedName name="Subject_Program">'[1]Comp List'!$AJ$7</definedName>
    <definedName name="Subject_Reno">'[1]Comp List'!$AV$7</definedName>
    <definedName name="Subject_RHH_Percent">'[1]Comp List'!$CI$7</definedName>
    <definedName name="Subject_School">'[1]Comp List'!$CO$7</definedName>
    <definedName name="Subject_State">'[1]Comp List'!$BA$7</definedName>
    <definedName name="Subject_Stories">'[1]Comp List'!$AS$7</definedName>
    <definedName name="Subject_StreetAddress">'[1]Comp List'!$AY$7</definedName>
    <definedName name="Subject_Structure">'[1]Comp List'!$AR$7</definedName>
    <definedName name="Subject_Tenancy">'[1]Comp List'!$AK$7</definedName>
    <definedName name="Subject_Total_Units">'[1]Comp List'!$AO$7</definedName>
    <definedName name="Subject_Total_Units_S8">'[1]Comp List'!$AJ$34</definedName>
    <definedName name="Subject_Total_Vacant_Units">'[1]Comp List'!$AP$7</definedName>
    <definedName name="Subject_TransitScore">'[1]Comp List'!$CN$7</definedName>
    <definedName name="Subject_Vacancy_Rate">'[1]Comp List'!$AQ$7</definedName>
    <definedName name="Subject_Vacant_Housing">'[1]Comp List'!$CK$7</definedName>
    <definedName name="Subject_WalkScore">'[1]Comp List'!$CM$7</definedName>
    <definedName name="Subject_YOC">'[1]Comp List'!$AU$7</definedName>
    <definedName name="Subject_YOC_Reno">'[1]Comp List'!$AW$7</definedName>
    <definedName name="Subject_Zip">'[1]Comp List'!$BB$7</definedName>
    <definedName name="Super_Unit_Full_Array">'[1]Unit Bucket'!$A$5:$Z$1000</definedName>
    <definedName name="Super_Unit_PropName">'[1]Unit Bucket'!$D$5:$D$1000</definedName>
    <definedName name="Super_Unit_RentStructure">'[1]Unit Bucket'!$I$5:$I$1000</definedName>
    <definedName name="Supply_Market_S_Comparison_1_Rent_Levels">OFFSET('[1]Control Panel'!$D$77,0,0,'[1]Control Panel'!$D$73)</definedName>
    <definedName name="Supply_Market_S_Comparison_Property">'[1]Supply - Market'!$B$36</definedName>
    <definedName name="Table_ALR">'[1]The Concludinator 2.0'!$D$39:$AB$63</definedName>
    <definedName name="Table_ALR_Key">'[1]The Concludinator 2.0'!$AB$39:$AB$63</definedName>
    <definedName name="Table_AMR">'[1]The Concludinator 2.0'!$D$76:$Y$100</definedName>
    <definedName name="Table_AMR_Hash">'[1]The Concludinator 2.0'!$X$76:$X$100</definedName>
    <definedName name="Table_AMR_Key">'[1]The Concludinator 2.0'!$Y$76:$Y$100</definedName>
    <definedName name="Table_Proforma">'[1]The Concludinator 2.0'!$C$4:$AA$28</definedName>
    <definedName name="Table_Proforma_Key">'[1]The Concludinator 2.0'!$Z$4:$Z$28</definedName>
    <definedName name="Table_Proforma_Key2">'[1]The Concludinator 2.0'!$AA$4:$AA$28</definedName>
    <definedName name="TDHCA_Max_HH_Size">'[1]TDHCA - Per Unit Demand'!$L$5</definedName>
    <definedName name="TDHCA_Min_HH_Size">'[1]TDHCA - Per Unit Demand'!$J$5</definedName>
    <definedName name="TDHCA_Validate_HH_Sum_Range">OFFSET('[1]TDHCA - Per Unit Demand'!$J$32,0,TDHCA_Min_HH_Size,12,'[1]TDHCA - Per Unit Demand'!$N$5:$O$5)</definedName>
    <definedName name="Total_LIHTC_Comps">'[1]Comp List'!$AJ$26</definedName>
    <definedName name="Total_LIHTC_Units">'[1]Richman B2'!$K$32</definedName>
    <definedName name="Total_Market_Comps">'[1]Comp List'!$AJ$27</definedName>
    <definedName name="Total_Market_Units">'[1]Richman B2'!$K$33</definedName>
    <definedName name="Total_Surveyed_Comps">'[1]Comp List'!$AJ$25</definedName>
    <definedName name="Total_Surveyed_Comps_RCS">'[1]RCS - Grid Engine'!$D$16</definedName>
    <definedName name="Total_Surveyed_Units">'[1]Richman B2'!$K$34</definedName>
    <definedName name="TotalHH_Income_MarketEntry_55">'[1]Demographics Market Entry'!$J$279:$O$290</definedName>
    <definedName name="TotalHH_Income_MarketEntry_62">'[1]Demographics Market Entry'!$R$279:$W$290</definedName>
    <definedName name="TotalHH_Income_MarketEntry_65">'[1]Demographics Market Entry'!$Z$279:$AE$290</definedName>
    <definedName name="TotalHH_Income_MarketEntry_75">'[1]Demographics Market Entry'!$AH$279:$AM$290</definedName>
    <definedName name="Truth_ALR">'[1]The Concludinator 2.0'!$P$68</definedName>
    <definedName name="Truth_ALR_AsIs">'[1]The Concludinator 2.0'!$Q$68</definedName>
    <definedName name="Truth_AMR">'[1]The Concludinator 2.0'!$P$104</definedName>
    <definedName name="Truth_AMR_AsIs">'[1]The Concludinator 2.0'!$Q$104</definedName>
    <definedName name="UA_Data">'[1]Utility Allowance'!$M$11:$R$23</definedName>
    <definedName name="UA_Delta_0BR">'[1]Utility Allowance'!$M$23</definedName>
    <definedName name="UA_Delta_1BR">'[1]Utility Allowance'!$N$23</definedName>
    <definedName name="UA_Delta_2BR">'[1]Utility Allowance'!$O$23</definedName>
    <definedName name="UA_Delta_3BR">'[1]Utility Allowance'!$P$23</definedName>
    <definedName name="UA_Delta_4BR">'[1]Utility Allowance'!$Q$23</definedName>
    <definedName name="UA_Delta_5BR">'[1]Utility Allowance'!$R$23</definedName>
    <definedName name="UA_Source">'[1]Utility Allowance'!$D$5</definedName>
    <definedName name="UniqueAMI_Sort">'[1]The Concludinator 2.0'!$AH$4:$AH$29</definedName>
    <definedName name="Unit_Bucket_Full_Array_W_ColumnLabels">'[1]Unit Bucket'!$A$4:$W$1000</definedName>
    <definedName name="Unit_Bucket_Full_Concatenate">'[1]Unit Bucket'!$W$5:$W$1000</definedName>
    <definedName name="Unit_Bucket_Status">'[1]Unit Bucket'!$A$5:$A$1000</definedName>
    <definedName name="UnitBucket_ColNum_PropName">'[1]Unit Bucket'!$D$3</definedName>
    <definedName name="UnitBucket_DynamicRange">OFFSET(UnitBucket_OffsetRow_UL,0,0,'[1]Unit Bucket'!$E$1+1,'[1]Unit Bucket'!$Z$3)</definedName>
    <definedName name="UnitBucket_OffsetRow_UL">'[1]Unit Bucket'!$A$4</definedName>
    <definedName name="UnitBucket_RentID_Dyn">OFFSET('[1]Unit Bucket'!$B$5,0,0,'[1]Unit Bucket'!$E$1,1)</definedName>
    <definedName name="UnitBucket_Total_Properties">'[1]Unit Bucket'!$E$1</definedName>
    <definedName name="USA_Name">'[1]Control Panel'!$E$21</definedName>
    <definedName name="Util_Adj_AC_0BR">'[1]Utility Allowance'!$E$8</definedName>
    <definedName name="Util_Adj_AC_1BR">'[1]Utility Allowance'!$E$9</definedName>
    <definedName name="Util_Adj_AC_2BR">'[1]Utility Allowance'!$E$10</definedName>
    <definedName name="Util_Adj_AC_3BR">'[1]Utility Allowance'!$E$11</definedName>
    <definedName name="Util_Adj_AC_4BR">'[1]Utility Allowance'!$E$12</definedName>
    <definedName name="Util_Adj_AC_5BR">'[1]Utility Allowance'!$E$13</definedName>
    <definedName name="Util_Adj_Cooking_0BR">'[1]Utility Allowance'!$E$20</definedName>
    <definedName name="Util_Adj_Cooking_1BR">'[1]Utility Allowance'!$E$21</definedName>
    <definedName name="Util_Adj_Cooking_2BR">'[1]Utility Allowance'!$E$22</definedName>
    <definedName name="Util_Adj_Cooking_3BR">'[1]Utility Allowance'!$E$23</definedName>
    <definedName name="Util_Adj_Cooking_4BR">'[1]Utility Allowance'!$E$24</definedName>
    <definedName name="Util_Adj_Cooking_5BR">'[1]Utility Allowance'!$E$25</definedName>
    <definedName name="Util_Adj_Electric_0BR">'[1]Utility Allowance'!$E$32</definedName>
    <definedName name="Util_Adj_Electric_1BR">'[1]Utility Allowance'!$E$33</definedName>
    <definedName name="Util_Adj_Electric_2BR">'[1]Utility Allowance'!$E$34</definedName>
    <definedName name="Util_Adj_Electric_3BR">'[1]Utility Allowance'!$E$35</definedName>
    <definedName name="Util_Adj_Electric_4BR">'[1]Utility Allowance'!$E$36</definedName>
    <definedName name="Util_Adj_Electric_5BR">'[1]Utility Allowance'!$E$37</definedName>
    <definedName name="Util_Adj_Heat_0BR">'[1]Utility Allowance'!$E$14</definedName>
    <definedName name="Util_Adj_Heat_1BR">'[1]Utility Allowance'!$E$15</definedName>
    <definedName name="Util_Adj_Heat_2BR">'[1]Utility Allowance'!$E$16</definedName>
    <definedName name="Util_Adj_Heat_3BR">'[1]Utility Allowance'!$E$17</definedName>
    <definedName name="Util_Adj_Heat_4BR">'[1]Utility Allowance'!$E$18</definedName>
    <definedName name="Util_Adj_Heat_5BR">'[1]Utility Allowance'!$E$19</definedName>
    <definedName name="Util_Adj_HotWater_0BR">'[1]Utility Allowance'!$E$26</definedName>
    <definedName name="Util_Adj_HotWater_1BR">'[1]Utility Allowance'!$E$27</definedName>
    <definedName name="Util_Adj_HotWater_2BR">'[1]Utility Allowance'!$E$28</definedName>
    <definedName name="Util_Adj_HotWater_3BR">'[1]Utility Allowance'!$E$29</definedName>
    <definedName name="Util_Adj_HotWater_4BR">'[1]Utility Allowance'!$E$30</definedName>
    <definedName name="Util_Adj_HotWater_5BR">'[1]Utility Allowance'!$E$31</definedName>
    <definedName name="Util_Adj_Sewer_0BR">'[1]Utility Allowance'!$E$44</definedName>
    <definedName name="Util_Adj_Sewer_1BR">'[1]Utility Allowance'!$E$45</definedName>
    <definedName name="Util_Adj_Sewer_2BR">'[1]Utility Allowance'!$E$46</definedName>
    <definedName name="Util_Adj_Sewer_3BR">'[1]Utility Allowance'!$E$47</definedName>
    <definedName name="Util_Adj_Sewer_4BR">'[1]Utility Allowance'!$E$48</definedName>
    <definedName name="Util_Adj_Sewer_5BR">'[1]Utility Allowance'!$E$49</definedName>
    <definedName name="Util_Adj_Trash_0BR">'[1]Utility Allowance'!$E$50</definedName>
    <definedName name="Util_Adj_Trash_1BR">'[1]Utility Allowance'!$E$51</definedName>
    <definedName name="Util_Adj_Trash_2BR">'[1]Utility Allowance'!$E$52</definedName>
    <definedName name="Util_Adj_Trash_3BR">'[1]Utility Allowance'!$E$53</definedName>
    <definedName name="Util_Adj_Trash_4BR">'[1]Utility Allowance'!$E$54</definedName>
    <definedName name="Util_Adj_Trash_5BR">'[1]Utility Allowance'!$E$55</definedName>
    <definedName name="Util_Adj_Water_0BR">'[1]Utility Allowance'!$E$38</definedName>
    <definedName name="Util_Adj_Water_1BR">'[1]Utility Allowance'!$E$39</definedName>
    <definedName name="Util_Adj_Water_2BR">'[1]Utility Allowance'!$E$40</definedName>
    <definedName name="Util_Adj_Water_3BR">'[1]Utility Allowance'!$E$41</definedName>
    <definedName name="Util_Adj_Water_4BR">'[1]Utility Allowance'!$E$42</definedName>
    <definedName name="Util_Adj_Water_5BR">'[1]Utility Allowance'!$E$43</definedName>
    <definedName name="Utility_Adjustment_Summary">'[1]Utility Allowance'!$AR$7:$AX$22</definedName>
    <definedName name="Vac_Pct_Scen1">'[1]OPEX Determinator'!$K$5</definedName>
    <definedName name="Vac_Pct_Scen2">'[1]OPEX Determinator'!$L$5</definedName>
    <definedName name="Vac_Pct_Scen3">'[1]OPEX Determinator'!$M$5</definedName>
    <definedName name="Vac_Pct_Scen4">'[1]OPEX Determinator'!$N$5</definedName>
    <definedName name="Vac_Pct_Scen5">'[1]OPEX Determinator'!$O$5</definedName>
    <definedName name="VampSlay">'[1]Unit Bucket'!$AK$18</definedName>
    <definedName name="Weighted_Occupancy_LIHTC">'[1]Richman B2'!$O$23</definedName>
    <definedName name="Weighted_Occupancy_MarketRate">'[1]Richman B2'!$O$24</definedName>
    <definedName name="Weighted_Occupancy_Overall">'[1]Richman B2'!$O$25</definedName>
    <definedName name="wZIP_Demographics">OFFSET([1]wZIPS!$AA$3,0,0,COUNTA([1]wZIPS!$AA$2:$AA$200)-1,1)</definedName>
    <definedName name="wZIP_Demographics_Light">OFFSET([1]wZIPS!$AI$3,0,0,COUNTA([1]wZIPS!$AI$2:$AI$200)-1,1)</definedName>
    <definedName name="wZIP_Economy">OFFSET([1]wZIPS!$C$3,0,0,COUNTA([1]wZIPS!$C1048482:$C188)-1,1)</definedName>
    <definedName name="wZIP_Economy_Light">OFFSET([1]wZIPS!$K$3,0,0,COUNTA([1]wZIPS!$K$2:$K$200)-1,1)</definedName>
    <definedName name="wZIP_EconomyDemos_RCS">OFFSET([1]wZIPS!$S$3,0,0,COUNTA([1]wZIPS!$S$2:$S$200)-1,1)</definedName>
    <definedName name="wZIP_Factual_Description">OFFSET([1]wZIPS!$CE$3,0,0,COUNTA([1]wZIPS!$CE$2:$CE$200)-1,1)</definedName>
    <definedName name="wZIP_Improvement_Table">OFFSET([1]wZIPS!$CM$3,0,0,COUNTA([1]wZIPS!$CM$2:$CM$200)-1,1)</definedName>
    <definedName name="wZIP_MS_Exec_Summary">OFFSET([1]wZIPS!$CU$3,0,0,COUNTA([1]wZIPS!$CU$2:$CU$200)-1,1)</definedName>
    <definedName name="wZip_OPEX_Mini">OFFSET([1]wZIPS!$BW$3,0,0,COUNTA([1]wZIPS!$BW$2:$BW$200)-1,1)</definedName>
    <definedName name="wZIP_RCS">OFFSET([1]wZIPS!$AY$3,0,0,COUNTA([1]wZIPS!$AY$2:$AY$200)-1,1)</definedName>
    <definedName name="wZIP_RCS_NarrativeComprables">OFFSET([1]wZIPS!$BG$3,0,0,COUNTA([1]wZIPS!$BG$2:$BG$200)-1,1)</definedName>
    <definedName name="wZIP_RCS_Param1">OFFSET([1]wZIPS!$AZ$3,0,0,COUNTA([1]wZIPS!$AY$2:$AY$200)-1,1)</definedName>
    <definedName name="wZIP_Supply">OFFSET([1]wZIPS!$BO$3,0,0,COUNTA([1]wZIPS!$BO$2:$BO$200)-1,1)</definedName>
    <definedName name="wZipRCS_Grid">OFFSET([1]wZIPS!$AQ$3,0,0,COUNTA([1]wZIPS!$AQ$2:$AQ$200)-1,1)</definedName>
    <definedName name="Zillow_Rent_Buy">'[1]Other Tables'!$J$15</definedName>
    <definedName name="ZIllow_Subject_City">'[1]Other Tables'!$K$79</definedName>
    <definedName name="Zillow_Subject_Zip">'[1]Other Tables'!$K$78</definedName>
    <definedName name="ZipsWithin100_DataRange">'[1]Demo Data'!$O$2:$U$2222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2" l="1"/>
  <c r="F10" i="2" s="1"/>
  <c r="G10" i="2" s="1"/>
  <c r="D10" i="2"/>
  <c r="C10" i="2"/>
  <c r="A10" i="2"/>
  <c r="E9" i="2"/>
  <c r="C9" i="2"/>
  <c r="A9" i="2"/>
  <c r="D9" i="2" s="1"/>
  <c r="E8" i="2"/>
  <c r="F8" i="2" s="1"/>
  <c r="C8" i="2"/>
  <c r="D8" i="2" s="1"/>
  <c r="A8" i="2"/>
  <c r="E7" i="2"/>
  <c r="C7" i="2"/>
  <c r="A7" i="2"/>
  <c r="D7" i="2" s="1"/>
  <c r="E6" i="2"/>
  <c r="F6" i="2" s="1"/>
  <c r="C6" i="2"/>
  <c r="D6" i="2" s="1"/>
  <c r="A6" i="2"/>
  <c r="E5" i="2"/>
  <c r="C5" i="2"/>
  <c r="A5" i="2"/>
  <c r="D5" i="2" s="1"/>
  <c r="E4" i="2"/>
  <c r="F4" i="2" s="1"/>
  <c r="G4" i="2" s="1"/>
  <c r="C4" i="2"/>
  <c r="D4" i="2" s="1"/>
  <c r="A4" i="2"/>
  <c r="E3" i="2"/>
  <c r="C3" i="2"/>
  <c r="A3" i="2"/>
  <c r="D3" i="2" s="1"/>
  <c r="E2" i="2"/>
  <c r="F2" i="2" s="1"/>
  <c r="C2" i="2"/>
  <c r="D2" i="2" s="1"/>
  <c r="A2" i="2"/>
  <c r="B11" i="2" s="1"/>
  <c r="V55" i="1"/>
  <c r="K55" i="1"/>
  <c r="I55" i="1"/>
  <c r="G55" i="1"/>
  <c r="K51" i="1"/>
  <c r="N47" i="1"/>
  <c r="N51" i="1" s="1"/>
  <c r="K47" i="1"/>
  <c r="I47" i="1"/>
  <c r="I51" i="1" s="1"/>
  <c r="G47" i="1"/>
  <c r="G51" i="1" s="1"/>
  <c r="T41" i="1"/>
  <c r="W41" i="1" s="1"/>
  <c r="P41" i="1"/>
  <c r="L41" i="1"/>
  <c r="T40" i="1"/>
  <c r="L40" i="1"/>
  <c r="G40" i="1"/>
  <c r="Z34" i="1"/>
  <c r="Y34" i="1"/>
  <c r="W34" i="1"/>
  <c r="T34" i="1"/>
  <c r="O34" i="1"/>
  <c r="L34" i="1"/>
  <c r="Z33" i="1"/>
  <c r="Y33" i="1"/>
  <c r="T33" i="1"/>
  <c r="W33" i="1" s="1"/>
  <c r="O33" i="1"/>
  <c r="L33" i="1"/>
  <c r="Z32" i="1"/>
  <c r="Y32" i="1"/>
  <c r="W32" i="1"/>
  <c r="T32" i="1"/>
  <c r="O32" i="1"/>
  <c r="L32" i="1"/>
  <c r="Z31" i="1"/>
  <c r="Y31" i="1"/>
  <c r="T31" i="1"/>
  <c r="W31" i="1" s="1"/>
  <c r="O31" i="1"/>
  <c r="L31" i="1"/>
  <c r="Z30" i="1"/>
  <c r="Y30" i="1"/>
  <c r="W30" i="1"/>
  <c r="T30" i="1"/>
  <c r="O30" i="1"/>
  <c r="L30" i="1"/>
  <c r="Z29" i="1"/>
  <c r="Y29" i="1"/>
  <c r="T29" i="1"/>
  <c r="W29" i="1" s="1"/>
  <c r="O29" i="1"/>
  <c r="L29" i="1"/>
  <c r="Z28" i="1"/>
  <c r="Y28" i="1"/>
  <c r="W28" i="1"/>
  <c r="T28" i="1"/>
  <c r="O28" i="1"/>
  <c r="L28" i="1"/>
  <c r="Z27" i="1"/>
  <c r="Y27" i="1"/>
  <c r="T27" i="1"/>
  <c r="W27" i="1" s="1"/>
  <c r="O27" i="1"/>
  <c r="L27" i="1"/>
  <c r="Z26" i="1"/>
  <c r="Z35" i="1" s="1"/>
  <c r="J35" i="1" s="1"/>
  <c r="Y26" i="1"/>
  <c r="Y35" i="1" s="1"/>
  <c r="F35" i="1" s="1"/>
  <c r="W26" i="1"/>
  <c r="T26" i="1"/>
  <c r="O26" i="1"/>
  <c r="L26" i="1"/>
  <c r="U21" i="1"/>
  <c r="M21" i="1"/>
  <c r="U20" i="1"/>
  <c r="U19" i="1"/>
  <c r="Q18" i="1"/>
  <c r="Q16" i="1" s="1"/>
  <c r="U16" i="1" s="1"/>
  <c r="M18" i="1"/>
  <c r="U17" i="1"/>
  <c r="M16" i="1"/>
  <c r="J16" i="1"/>
  <c r="G8" i="2" l="1"/>
  <c r="O35" i="1"/>
  <c r="D11" i="2"/>
  <c r="G2" i="2"/>
  <c r="G6" i="2"/>
  <c r="F9" i="2"/>
  <c r="G9" i="2" s="1"/>
  <c r="F3" i="2"/>
  <c r="G3" i="2" s="1"/>
  <c r="F5" i="2"/>
  <c r="G5" i="2" s="1"/>
  <c r="F7" i="2"/>
  <c r="G7" i="2" s="1"/>
  <c r="U18" i="1"/>
  <c r="F11" i="2" l="1"/>
  <c r="G11" i="2" s="1"/>
</calcChain>
</file>

<file path=xl/sharedStrings.xml><?xml version="1.0" encoding="utf-8"?>
<sst xmlns="http://schemas.openxmlformats.org/spreadsheetml/2006/main" count="112" uniqueCount="84">
  <si>
    <r>
      <rPr>
        <sz val="10"/>
        <color rgb="FFFFFFFF"/>
        <rFont val="Franklin Gothic Medium"/>
        <family val="2"/>
      </rPr>
      <t>Exhibit S-2 SCSHFDA Primary Market Area Analysis Summary:</t>
    </r>
  </si>
  <si>
    <t>Development Name:</t>
  </si>
  <si>
    <t>Capstone at Greenwood Crossing</t>
  </si>
  <si>
    <t xml:space="preserve">Total # of Units: </t>
  </si>
  <si>
    <t>Address:</t>
  </si>
  <si>
    <t>235 Mineral Avenue, Greenwood, SC 29646</t>
  </si>
  <si>
    <t xml:space="preserve"># of LIHTC/TEB Units: </t>
  </si>
  <si>
    <t>PMA Boundary:</t>
  </si>
  <si>
    <t xml:space="preserve">The PMA boundaries are generally defined as  Greenwood County line to the north, the Saluda River and State Route 248 to the east, State Route 67 and railroad tracks to the south, and State Route 28 and Greenville Street to the west. </t>
  </si>
  <si>
    <t>Development Type:</t>
  </si>
  <si>
    <t>Family</t>
  </si>
  <si>
    <t xml:space="preserve">Farthest Boundary Distance to Subject: </t>
  </si>
  <si>
    <t xml:space="preserve">  Miles</t>
  </si>
  <si>
    <t>Older Persons</t>
  </si>
  <si>
    <t>Rental Housing Stock (found on page</t>
  </si>
  <si>
    <t>)</t>
  </si>
  <si>
    <t>Type</t>
  </si>
  <si>
    <t># of Properties</t>
  </si>
  <si>
    <t>Total Units</t>
  </si>
  <si>
    <t>Vacant Units</t>
  </si>
  <si>
    <t>Average Occupancy</t>
  </si>
  <si>
    <t>All Rental Housing</t>
  </si>
  <si>
    <t>Market-Rate Housing</t>
  </si>
  <si>
    <t>Assisted/Subsidized Housing not to include LIHTC</t>
  </si>
  <si>
    <t>N/Av</t>
  </si>
  <si>
    <t>LIHTC (All that are stabilized)*</t>
  </si>
  <si>
    <t>Stabilized Comparables**</t>
  </si>
  <si>
    <t>Non Stabilized Comparables</t>
  </si>
  <si>
    <t>* Stabilized occupancy of at least 93% (Excludes projects still in initial lease up).
** Comparables are those comparable to the subject and those that compete at nearly the same rent levels and tenant profile, such as age, family and income.</t>
  </si>
  <si>
    <t>Subject Development</t>
  </si>
  <si>
    <t>HUD Area FMR</t>
  </si>
  <si>
    <t>Highest Unadjusted Comparable Rent</t>
  </si>
  <si>
    <t>Units</t>
  </si>
  <si>
    <t>Bedrooms</t>
  </si>
  <si>
    <t>Baths</t>
  </si>
  <si>
    <t>Size (SF)</t>
  </si>
  <si>
    <t>Proposed Tenant Rent</t>
  </si>
  <si>
    <t>Per Unit</t>
  </si>
  <si>
    <t>Per SF</t>
  </si>
  <si>
    <t>Advantage (%)</t>
  </si>
  <si>
    <t>Gross Potential Rent Monthly*</t>
  </si>
  <si>
    <t>*Market Advantage is calculated using the following formula: Gross HUD FMR (minus) Net Proposed Tenant Rent (divided by) Gross HUD FMR. The calculation should be expressed as a percentage and rounded to two decimal points.</t>
  </si>
  <si>
    <t>Demographic Data (found on page</t>
  </si>
  <si>
    <t>July 2027</t>
  </si>
  <si>
    <t>Renter Households</t>
  </si>
  <si>
    <t>-</t>
  </si>
  <si>
    <t>Income-Qualified Renter HHs (LIHTC)</t>
  </si>
  <si>
    <t>N/A</t>
  </si>
  <si>
    <t>Income-Qualified Renter HHs (MR)</t>
  </si>
  <si>
    <t>Targeted Income-Qualified Renter Household Demand (found on page</t>
  </si>
  <si>
    <t>Type of Demand</t>
  </si>
  <si>
    <t>Overall</t>
  </si>
  <si>
    <t>Renter Household Growth</t>
  </si>
  <si>
    <r>
      <rPr>
        <sz val="10"/>
        <rFont val="Franklin Gothic Book"/>
        <family val="2"/>
      </rPr>
      <t xml:space="preserve">Existing Households </t>
    </r>
    <r>
      <rPr>
        <sz val="8"/>
        <rFont val="Franklin Gothic Book"/>
        <family val="2"/>
      </rPr>
      <t>(Overburd + Substand)</t>
    </r>
  </si>
  <si>
    <r>
      <rPr>
        <sz val="10"/>
        <rFont val="Franklin Gothic Book"/>
        <family val="2"/>
      </rPr>
      <t xml:space="preserve">Homeowner conversion </t>
    </r>
    <r>
      <rPr>
        <sz val="8"/>
        <rFont val="Franklin Gothic Book"/>
        <family val="2"/>
      </rPr>
      <t>(Seniors)</t>
    </r>
  </si>
  <si>
    <t>Other:</t>
  </si>
  <si>
    <t>Less Comparable/Competitive Supply</t>
  </si>
  <si>
    <t>Net Income-qualified Renters HHs</t>
  </si>
  <si>
    <t>Capture Rates (found on page</t>
  </si>
  <si>
    <t>Targeted Population</t>
  </si>
  <si>
    <t>Capture Rate</t>
  </si>
  <si>
    <t>Absorption Rate (found on page</t>
  </si>
  <si>
    <t>Absorption Period</t>
  </si>
  <si>
    <t>Four</t>
  </si>
  <si>
    <t>months.</t>
  </si>
  <si>
    <t>I affirm that I or a person signing this report have made a physical inspection of the market and surrounding area and the information obtained in the field has been used to determine the need and demand for LIHTC units. I understand that any misrepresentation of this statement may result in the denial of further participation in the South Carolina State Housing Finance &amp; Development Authority's programs. I also affirm that I have no financial interest in the project or current business relationship with the ownership entity and my compensation is not contingent on this project being funded. This report was written according to the SCSHFDA's market study requirements. The information included is accurate and can be relied upon by SCSHFDA to present a true assessment of the low-income housing rental market.</t>
  </si>
  <si>
    <t>Market Analyst Author:</t>
  </si>
  <si>
    <t>Abby M. Cohen</t>
  </si>
  <si>
    <t>Company:</t>
  </si>
  <si>
    <t>Novogradac</t>
  </si>
  <si>
    <t>Signature:</t>
  </si>
  <si>
    <t>Date:</t>
  </si>
  <si>
    <t># Units</t>
  </si>
  <si>
    <t>Bedroom Type</t>
  </si>
  <si>
    <t>Proposed Tenant-Paid Rent</t>
  </si>
  <si>
    <t>Net Proposed Tenant Rent by Bedroom Type</t>
  </si>
  <si>
    <t>Gross HUD FMR</t>
  </si>
  <si>
    <t>Gross HUD FMR Total</t>
  </si>
  <si>
    <t>Tax Credit Gross Rent Advantage</t>
  </si>
  <si>
    <t>1BR</t>
  </si>
  <si>
    <t>2BR</t>
  </si>
  <si>
    <t>3BR</t>
  </si>
  <si>
    <t>Totals</t>
  </si>
  <si>
    <t>Source: SC Housing, Novogradac, May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</si>
</sst>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164" formatCode="0.0%"/>
    <numFmt numFmtId="165" formatCode="&quot;$&quot;#,##0"/>
  </numFmts>
  <fonts count="16" x14ac:knownFonts="1">
    <font>
      <sz val="11"/>
      <color theme="1"/>
      <name val="Aptos Narrow"/>
      <family val="2"/>
      <scheme val="minor"/>
    </font>
    <font>
      <sz val="11"/>
      <color theme="1"/>
      <name val="Aptos Narrow"/>
      <family val="2"/>
      <scheme val="minor"/>
    </font>
    <font>
      <sz val="10"/>
      <name val="Franklin Gothic Medium"/>
      <family val="2"/>
    </font>
    <font>
      <sz val="10"/>
      <color rgb="FFFFFFFF"/>
      <name val="Franklin Gothic Medium"/>
      <family val="2"/>
    </font>
    <font>
      <sz val="10"/>
      <color rgb="FF000000"/>
      <name val="Franklin Gothic Book"/>
      <family val="2"/>
    </font>
    <font>
      <sz val="10"/>
      <name val="Franklin Gothic Book"/>
      <family val="2"/>
    </font>
    <font>
      <sz val="8"/>
      <name val="Franklin Gothic Book"/>
      <family val="2"/>
    </font>
    <font>
      <sz val="10"/>
      <color theme="0"/>
      <name val="Franklin Gothic Book"/>
      <family val="2"/>
    </font>
    <font>
      <sz val="9"/>
      <name val="Franklin Gothic Medium"/>
      <family val="2"/>
    </font>
    <font>
      <sz val="10"/>
      <color rgb="FF000000"/>
      <name val="Franklin Gothic Medium"/>
      <family val="2"/>
    </font>
    <font>
      <sz val="10"/>
      <color theme="0"/>
      <name val="Franklin Gothic Medium"/>
      <family val="2"/>
    </font>
    <font>
      <sz val="10"/>
      <color theme="1"/>
      <name val="Aptos Narrow"/>
      <family val="2"/>
      <scheme val="minor"/>
    </font>
    <font>
      <sz val="10"/>
      <color theme="0"/>
      <name val="Aptos Narrow"/>
      <family val="2"/>
      <scheme val="minor"/>
    </font>
    <font>
      <sz val="10"/>
      <color theme="1"/>
      <name val="Franklin Gothic Medium"/>
      <family val="2"/>
    </font>
    <font>
      <sz val="10"/>
      <color theme="1"/>
      <name val="Franklin Gothic Book"/>
      <family val="2"/>
    </font>
    <font>
      <sz val="8"/>
      <color theme="1"/>
      <name val="Franklin Gothic Book"/>
      <family val="2"/>
    </font>
  </fonts>
  <fills count="5">
    <fill>
      <patternFill patternType="none"/>
    </fill>
    <fill>
      <patternFill patternType="gray125"/>
    </fill>
    <fill>
      <patternFill patternType="solid">
        <fgColor rgb="FF342A7A"/>
        <bgColor indexed="64"/>
      </patternFill>
    </fill>
    <fill>
      <patternFill patternType="solid">
        <fgColor rgb="FFC0C0C0"/>
      </patternFill>
    </fill>
    <fill>
      <patternFill patternType="solid">
        <fgColor rgb="FF999999"/>
      </patternFill>
    </fill>
  </fills>
  <borders count="29">
    <border>
      <left/>
      <right/>
      <top/>
      <bottom/>
      <diagonal/>
    </border>
    <border>
      <left/>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auto="1"/>
      </right>
      <top/>
      <bottom style="thin">
        <color auto="1"/>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style="thin">
        <color rgb="FF000000"/>
      </top>
      <bottom style="thin">
        <color indexed="64"/>
      </bottom>
      <diagonal/>
    </border>
    <border>
      <left style="thin">
        <color indexed="64"/>
      </left>
      <right/>
      <top/>
      <bottom style="thin">
        <color rgb="FF000000"/>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05">
    <xf numFmtId="0" fontId="0" fillId="0" borderId="0" xfId="0"/>
    <xf numFmtId="0" fontId="2" fillId="2" borderId="0" xfId="0" applyFont="1" applyFill="1" applyAlignment="1">
      <alignment horizontal="center" vertical="top" wrapText="1"/>
    </xf>
    <xf numFmtId="0" fontId="4" fillId="0" borderId="0" xfId="0" applyFont="1" applyAlignment="1">
      <alignment horizontal="left" vertical="top"/>
    </xf>
    <xf numFmtId="0" fontId="4" fillId="0" borderId="0" xfId="0" applyFont="1" applyAlignment="1">
      <alignment horizontal="center" vertical="top" wrapText="1"/>
    </xf>
    <xf numFmtId="0" fontId="5" fillId="0" borderId="0" xfId="0" applyFont="1" applyAlignment="1">
      <alignment vertical="top"/>
    </xf>
    <xf numFmtId="0" fontId="5" fillId="0" borderId="1" xfId="0" applyFont="1" applyBorder="1" applyAlignment="1" applyProtection="1">
      <alignment horizontal="left" vertical="top"/>
      <protection locked="0"/>
    </xf>
    <xf numFmtId="0" fontId="5" fillId="0" borderId="0" xfId="0" applyFont="1" applyAlignment="1">
      <alignment horizontal="right" vertical="top"/>
    </xf>
    <xf numFmtId="0" fontId="4" fillId="0" borderId="1" xfId="0" applyFont="1" applyBorder="1" applyAlignment="1" applyProtection="1">
      <alignment horizontal="center" vertical="top"/>
      <protection locked="0"/>
    </xf>
    <xf numFmtId="0" fontId="4" fillId="0" borderId="0" xfId="0" applyFont="1" applyAlignment="1">
      <alignment vertical="top"/>
    </xf>
    <xf numFmtId="0" fontId="5" fillId="0" borderId="0" xfId="0" applyFont="1" applyAlignment="1">
      <alignment horizontal="left" vertical="top"/>
    </xf>
    <xf numFmtId="0" fontId="5" fillId="0" borderId="0" xfId="0" applyFont="1" applyAlignment="1">
      <alignment horizontal="left" vertical="top"/>
    </xf>
    <xf numFmtId="0" fontId="6" fillId="0" borderId="2" xfId="0" applyFont="1" applyBorder="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5" fillId="0" borderId="1" xfId="0" applyFont="1" applyBorder="1" applyAlignment="1" applyProtection="1">
      <alignment horizontal="center" vertical="top"/>
      <protection locked="0"/>
    </xf>
    <xf numFmtId="0" fontId="4" fillId="0" borderId="1" xfId="0" applyFont="1" applyBorder="1" applyAlignment="1" applyProtection="1">
      <alignment horizontal="center" vertical="top"/>
      <protection locked="0"/>
    </xf>
    <xf numFmtId="0" fontId="7" fillId="0" borderId="0" xfId="0" applyFont="1" applyAlignment="1">
      <alignment horizontal="left" vertical="top"/>
    </xf>
    <xf numFmtId="0" fontId="3" fillId="2" borderId="9" xfId="0" applyFont="1" applyFill="1" applyBorder="1" applyAlignment="1">
      <alignment horizontal="right" vertical="top" wrapText="1"/>
    </xf>
    <xf numFmtId="0" fontId="3" fillId="2" borderId="10" xfId="0" applyFont="1" applyFill="1" applyBorder="1" applyAlignment="1">
      <alignment horizontal="right" vertical="top" wrapText="1"/>
    </xf>
    <xf numFmtId="0" fontId="2" fillId="0" borderId="11" xfId="0" applyFont="1" applyBorder="1" applyAlignment="1" applyProtection="1">
      <alignment horizontal="center" vertical="top" wrapText="1"/>
      <protection locked="0"/>
    </xf>
    <xf numFmtId="0" fontId="2" fillId="0" borderId="12" xfId="0" applyFont="1" applyBorder="1" applyAlignment="1" applyProtection="1">
      <alignment horizontal="center" vertical="top" wrapText="1"/>
      <protection locked="0"/>
    </xf>
    <xf numFmtId="0" fontId="2" fillId="0" borderId="13" xfId="0" applyFont="1" applyBorder="1" applyAlignment="1" applyProtection="1">
      <alignment horizontal="center" vertical="top" wrapText="1"/>
      <protection locked="0"/>
    </xf>
    <xf numFmtId="0" fontId="7" fillId="2" borderId="9" xfId="0" applyFont="1" applyFill="1" applyBorder="1" applyAlignment="1">
      <alignment vertical="top" wrapText="1"/>
    </xf>
    <xf numFmtId="0" fontId="5" fillId="2" borderId="9" xfId="0" applyFont="1" applyFill="1" applyBorder="1" applyAlignment="1">
      <alignment vertical="top" wrapText="1"/>
    </xf>
    <xf numFmtId="0" fontId="2" fillId="3" borderId="1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8" xfId="0" applyFont="1" applyFill="1" applyBorder="1" applyAlignment="1">
      <alignment horizontal="left" vertical="top" wrapText="1"/>
    </xf>
    <xf numFmtId="0" fontId="2" fillId="3" borderId="14" xfId="0" applyFont="1" applyFill="1" applyBorder="1" applyAlignment="1">
      <alignment horizontal="center" vertical="top" wrapText="1"/>
    </xf>
    <xf numFmtId="0" fontId="2" fillId="3" borderId="15" xfId="0" applyFont="1" applyFill="1" applyBorder="1" applyAlignment="1">
      <alignment horizontal="center" vertical="top" wrapText="1"/>
    </xf>
    <xf numFmtId="0" fontId="2" fillId="3" borderId="16" xfId="0" applyFont="1" applyFill="1" applyBorder="1" applyAlignment="1">
      <alignment horizontal="center"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4" fillId="0" borderId="14" xfId="0" applyFont="1" applyBorder="1" applyAlignment="1" applyProtection="1">
      <alignment horizontal="center" wrapText="1"/>
      <protection locked="0"/>
    </xf>
    <xf numFmtId="0" fontId="4" fillId="0" borderId="15" xfId="0" applyFont="1" applyBorder="1" applyAlignment="1" applyProtection="1">
      <alignment horizontal="center" wrapText="1"/>
      <protection locked="0"/>
    </xf>
    <xf numFmtId="0" fontId="4" fillId="0" borderId="16" xfId="0" applyFont="1" applyBorder="1" applyAlignment="1" applyProtection="1">
      <alignment horizontal="center" wrapText="1"/>
      <protection locked="0"/>
    </xf>
    <xf numFmtId="3" fontId="4" fillId="0" borderId="14" xfId="0" applyNumberFormat="1" applyFont="1" applyBorder="1" applyAlignment="1" applyProtection="1">
      <alignment horizontal="center" wrapText="1"/>
      <protection locked="0"/>
    </xf>
    <xf numFmtId="3" fontId="4" fillId="0" borderId="15" xfId="0" applyNumberFormat="1" applyFont="1" applyBorder="1" applyAlignment="1" applyProtection="1">
      <alignment horizontal="center" wrapText="1"/>
      <protection locked="0"/>
    </xf>
    <xf numFmtId="3" fontId="4" fillId="0" borderId="16" xfId="0" applyNumberFormat="1" applyFont="1" applyBorder="1" applyAlignment="1" applyProtection="1">
      <alignment horizontal="center" wrapText="1"/>
      <protection locked="0"/>
    </xf>
    <xf numFmtId="164" fontId="4" fillId="0" borderId="14" xfId="0" applyNumberFormat="1" applyFont="1" applyBorder="1" applyAlignment="1" applyProtection="1">
      <alignment horizontal="center" vertical="top" shrinkToFit="1"/>
      <protection locked="0"/>
    </xf>
    <xf numFmtId="164" fontId="4" fillId="0" borderId="15" xfId="0" applyNumberFormat="1" applyFont="1" applyBorder="1" applyAlignment="1" applyProtection="1">
      <alignment horizontal="center" vertical="top" shrinkToFit="1"/>
      <protection locked="0"/>
    </xf>
    <xf numFmtId="164" fontId="4" fillId="0" borderId="16" xfId="0" applyNumberFormat="1" applyFont="1" applyBorder="1" applyAlignment="1" applyProtection="1">
      <alignment horizontal="center" vertical="top" shrinkToFit="1"/>
      <protection locked="0"/>
    </xf>
    <xf numFmtId="10" fontId="4" fillId="0" borderId="0" xfId="0" applyNumberFormat="1" applyFont="1" applyAlignment="1">
      <alignment horizontal="left" vertical="top"/>
    </xf>
    <xf numFmtId="10" fontId="4" fillId="0" borderId="14" xfId="0" applyNumberFormat="1" applyFont="1" applyBorder="1" applyAlignment="1" applyProtection="1">
      <alignment horizontal="center" vertical="top" shrinkToFit="1"/>
      <protection locked="0"/>
    </xf>
    <xf numFmtId="10" fontId="4" fillId="0" borderId="15" xfId="0" applyNumberFormat="1" applyFont="1" applyBorder="1" applyAlignment="1" applyProtection="1">
      <alignment horizontal="center" vertical="top" shrinkToFit="1"/>
      <protection locked="0"/>
    </xf>
    <xf numFmtId="10" fontId="4" fillId="0" borderId="16" xfId="0" applyNumberFormat="1" applyFont="1" applyBorder="1" applyAlignment="1" applyProtection="1">
      <alignment horizontal="center" vertical="top" shrinkToFit="1"/>
      <protection locked="0"/>
    </xf>
    <xf numFmtId="0" fontId="6" fillId="0" borderId="19" xfId="0" applyFont="1" applyBorder="1" applyAlignment="1">
      <alignment horizontal="left" vertical="top" wrapText="1"/>
    </xf>
    <xf numFmtId="0" fontId="4" fillId="0" borderId="19" xfId="0" applyFont="1" applyBorder="1" applyAlignment="1">
      <alignment horizontal="left" vertical="top" wrapText="1"/>
    </xf>
    <xf numFmtId="0" fontId="4" fillId="0" borderId="0" xfId="0" applyFont="1" applyAlignment="1">
      <alignment vertical="top" wrapText="1"/>
    </xf>
    <xf numFmtId="0" fontId="4" fillId="0" borderId="9" xfId="0" applyFont="1" applyBorder="1" applyAlignment="1">
      <alignment horizontal="center" vertical="top"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4" fillId="0" borderId="20"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165" fontId="4" fillId="0" borderId="14" xfId="0" applyNumberFormat="1" applyFont="1" applyBorder="1" applyAlignment="1" applyProtection="1">
      <alignment horizontal="center" vertical="center" wrapText="1"/>
      <protection locked="0"/>
    </xf>
    <xf numFmtId="165" fontId="4" fillId="0" borderId="15" xfId="0" applyNumberFormat="1" applyFont="1" applyBorder="1" applyAlignment="1" applyProtection="1">
      <alignment horizontal="center" vertical="center" wrapText="1"/>
      <protection locked="0"/>
    </xf>
    <xf numFmtId="165" fontId="4" fillId="0" borderId="16" xfId="0" applyNumberFormat="1" applyFont="1" applyBorder="1" applyAlignment="1" applyProtection="1">
      <alignment horizontal="center" vertical="center" wrapText="1"/>
      <protection locked="0"/>
    </xf>
    <xf numFmtId="44" fontId="4" fillId="0" borderId="14" xfId="0" applyNumberFormat="1" applyFont="1" applyBorder="1" applyAlignment="1">
      <alignment horizontal="right" vertical="center" wrapText="1"/>
    </xf>
    <xf numFmtId="44" fontId="4" fillId="0" borderId="15" xfId="0" applyNumberFormat="1" applyFont="1" applyBorder="1" applyAlignment="1">
      <alignment horizontal="right" vertical="center" wrapText="1"/>
    </xf>
    <xf numFmtId="44" fontId="4" fillId="0" borderId="16" xfId="0" applyNumberFormat="1" applyFont="1" applyBorder="1" applyAlignment="1">
      <alignment horizontal="right" vertical="center" wrapText="1"/>
    </xf>
    <xf numFmtId="164" fontId="4" fillId="0" borderId="14" xfId="0" applyNumberFormat="1" applyFont="1" applyBorder="1" applyAlignment="1">
      <alignment horizontal="center" vertical="center" shrinkToFit="1"/>
    </xf>
    <xf numFmtId="164" fontId="4" fillId="0" borderId="15" xfId="0" applyNumberFormat="1" applyFont="1" applyBorder="1" applyAlignment="1">
      <alignment horizontal="center" vertical="center" shrinkToFit="1"/>
    </xf>
    <xf numFmtId="164" fontId="4" fillId="0" borderId="16" xfId="0" applyNumberFormat="1" applyFont="1" applyBorder="1" applyAlignment="1">
      <alignment horizontal="center" vertical="center" shrinkToFit="1"/>
    </xf>
    <xf numFmtId="44" fontId="4" fillId="0" borderId="20" xfId="0" applyNumberFormat="1" applyFont="1" applyBorder="1" applyAlignment="1">
      <alignment horizontal="right" vertical="center" wrapText="1"/>
    </xf>
    <xf numFmtId="3" fontId="4" fillId="0" borderId="14" xfId="0" applyNumberFormat="1" applyFont="1" applyBorder="1" applyAlignment="1" applyProtection="1">
      <alignment horizontal="center" vertical="center" wrapText="1"/>
      <protection locked="0"/>
    </xf>
    <xf numFmtId="3" fontId="4" fillId="0" borderId="16" xfId="0" applyNumberFormat="1" applyFont="1" applyBorder="1" applyAlignment="1" applyProtection="1">
      <alignment horizontal="center" vertical="center" wrapText="1"/>
      <protection locked="0"/>
    </xf>
    <xf numFmtId="0" fontId="2" fillId="0" borderId="14" xfId="0" applyFont="1" applyBorder="1" applyAlignment="1">
      <alignment horizontal="left" vertical="top" wrapText="1" indent="2"/>
    </xf>
    <xf numFmtId="0" fontId="2" fillId="0" borderId="15" xfId="0" applyFont="1" applyBorder="1" applyAlignment="1">
      <alignment horizontal="left" vertical="top" wrapText="1" indent="2"/>
    </xf>
    <xf numFmtId="0" fontId="2" fillId="0" borderId="16" xfId="0" applyFont="1" applyBorder="1" applyAlignment="1">
      <alignment horizontal="left" vertical="top" wrapText="1" indent="2"/>
    </xf>
    <xf numFmtId="42" fontId="9" fillId="0" borderId="14" xfId="0" applyNumberFormat="1" applyFont="1" applyBorder="1" applyAlignment="1">
      <alignment horizontal="left" vertical="center" wrapText="1"/>
    </xf>
    <xf numFmtId="42" fontId="9" fillId="0" borderId="15" xfId="0" applyNumberFormat="1" applyFont="1" applyBorder="1" applyAlignment="1">
      <alignment horizontal="left" vertical="center" wrapText="1"/>
    </xf>
    <xf numFmtId="42" fontId="9" fillId="0" borderId="16" xfId="0" applyNumberFormat="1" applyFont="1" applyBorder="1" applyAlignment="1">
      <alignment horizontal="left"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164" fontId="9" fillId="0" borderId="14" xfId="0" applyNumberFormat="1" applyFont="1" applyBorder="1" applyAlignment="1">
      <alignment horizontal="center" vertical="center" shrinkToFit="1"/>
    </xf>
    <xf numFmtId="164" fontId="9" fillId="0" borderId="15" xfId="0" applyNumberFormat="1" applyFont="1" applyBorder="1" applyAlignment="1">
      <alignment horizontal="center" vertical="center" shrinkToFit="1"/>
    </xf>
    <xf numFmtId="164" fontId="9" fillId="0" borderId="16" xfId="0" applyNumberFormat="1" applyFont="1" applyBorder="1" applyAlignment="1">
      <alignment horizontal="center" vertical="center" shrinkToFit="1"/>
    </xf>
    <xf numFmtId="0" fontId="9" fillId="2" borderId="14" xfId="0" applyFont="1" applyFill="1" applyBorder="1" applyAlignment="1">
      <alignment horizontal="left" wrapText="1"/>
    </xf>
    <xf numFmtId="0" fontId="9" fillId="2" borderId="15" xfId="0" applyFont="1" applyFill="1" applyBorder="1" applyAlignment="1">
      <alignment horizontal="left" wrapText="1"/>
    </xf>
    <xf numFmtId="0" fontId="9" fillId="2" borderId="16" xfId="0" applyFont="1" applyFill="1" applyBorder="1" applyAlignment="1">
      <alignment horizontal="left" wrapText="1"/>
    </xf>
    <xf numFmtId="0" fontId="6" fillId="0" borderId="0" xfId="0" applyFont="1" applyAlignment="1">
      <alignment vertical="top" wrapText="1"/>
    </xf>
    <xf numFmtId="0" fontId="10" fillId="2" borderId="9" xfId="0" applyFont="1" applyFill="1" applyBorder="1" applyAlignment="1">
      <alignment vertical="top" wrapText="1"/>
    </xf>
    <xf numFmtId="0" fontId="2" fillId="2" borderId="9" xfId="0" applyFont="1" applyFill="1" applyBorder="1" applyAlignment="1">
      <alignment vertical="top" wrapText="1"/>
    </xf>
    <xf numFmtId="0" fontId="4" fillId="0" borderId="0" xfId="0" applyFont="1" applyAlignment="1">
      <alignment wrapText="1"/>
    </xf>
    <xf numFmtId="0" fontId="9" fillId="3" borderId="14" xfId="0" applyFont="1" applyFill="1" applyBorder="1" applyAlignment="1">
      <alignment horizontal="left" wrapText="1"/>
    </xf>
    <xf numFmtId="0" fontId="9" fillId="3" borderId="15" xfId="0" applyFont="1" applyFill="1" applyBorder="1" applyAlignment="1">
      <alignment horizontal="left" wrapText="1"/>
    </xf>
    <xf numFmtId="0" fontId="9" fillId="3" borderId="16" xfId="0" applyFont="1" applyFill="1" applyBorder="1" applyAlignment="1">
      <alignment horizontal="left" wrapText="1"/>
    </xf>
    <xf numFmtId="1" fontId="9" fillId="3" borderId="14" xfId="0" applyNumberFormat="1" applyFont="1" applyFill="1" applyBorder="1" applyAlignment="1" applyProtection="1">
      <alignment horizontal="center" vertical="center" shrinkToFit="1"/>
      <protection locked="0"/>
    </xf>
    <xf numFmtId="1" fontId="9" fillId="3" borderId="15" xfId="0" applyNumberFormat="1" applyFont="1" applyFill="1" applyBorder="1" applyAlignment="1" applyProtection="1">
      <alignment horizontal="center" vertical="center" shrinkToFit="1"/>
      <protection locked="0"/>
    </xf>
    <xf numFmtId="1" fontId="9" fillId="3" borderId="16" xfId="0" applyNumberFormat="1" applyFont="1" applyFill="1" applyBorder="1" applyAlignment="1" applyProtection="1">
      <alignment horizontal="center" vertical="center" shrinkToFit="1"/>
      <protection locked="0"/>
    </xf>
    <xf numFmtId="1" fontId="9" fillId="3" borderId="17" xfId="0" applyNumberFormat="1" applyFont="1" applyFill="1" applyBorder="1" applyAlignment="1" applyProtection="1">
      <alignment horizontal="center" vertical="center" shrinkToFit="1"/>
      <protection locked="0"/>
    </xf>
    <xf numFmtId="1" fontId="9" fillId="3" borderId="9" xfId="0" applyNumberFormat="1" applyFont="1" applyFill="1" applyBorder="1" applyAlignment="1" applyProtection="1">
      <alignment horizontal="center" vertical="center" shrinkToFit="1"/>
      <protection locked="0"/>
    </xf>
    <xf numFmtId="1" fontId="9" fillId="3" borderId="18" xfId="0" applyNumberFormat="1" applyFont="1" applyFill="1" applyBorder="1" applyAlignment="1" applyProtection="1">
      <alignment horizontal="center" vertical="center" shrinkToFit="1"/>
      <protection locked="0"/>
    </xf>
    <xf numFmtId="1" fontId="9" fillId="3" borderId="14" xfId="0" quotePrefix="1" applyNumberFormat="1" applyFont="1" applyFill="1" applyBorder="1" applyAlignment="1" applyProtection="1">
      <alignment horizontal="center" vertical="center" shrinkToFit="1"/>
      <protection locked="0"/>
    </xf>
    <xf numFmtId="0" fontId="4" fillId="0" borderId="21" xfId="0" applyFont="1" applyBorder="1" applyAlignment="1">
      <alignment wrapText="1"/>
    </xf>
    <xf numFmtId="0" fontId="5" fillId="0" borderId="22" xfId="0" applyFont="1" applyBorder="1" applyAlignment="1">
      <alignment horizontal="left" vertical="top" wrapText="1"/>
    </xf>
    <xf numFmtId="0" fontId="5" fillId="0" borderId="19" xfId="0" applyFont="1" applyBorder="1" applyAlignment="1">
      <alignment horizontal="left" vertical="top" wrapText="1"/>
    </xf>
    <xf numFmtId="0" fontId="5" fillId="0" borderId="23" xfId="0" applyFont="1" applyBorder="1" applyAlignment="1">
      <alignment horizontal="left" vertical="top" wrapText="1"/>
    </xf>
    <xf numFmtId="3" fontId="4" fillId="0" borderId="15" xfId="0" applyNumberFormat="1" applyFont="1" applyBorder="1" applyAlignment="1" applyProtection="1">
      <alignment horizontal="center" vertical="center" wrapText="1"/>
      <protection locked="0"/>
    </xf>
    <xf numFmtId="10" fontId="4" fillId="0" borderId="14" xfId="0" applyNumberFormat="1" applyFont="1" applyBorder="1" applyAlignment="1" applyProtection="1">
      <alignment horizontal="center" vertical="center" wrapText="1"/>
      <protection locked="0"/>
    </xf>
    <xf numFmtId="10" fontId="4" fillId="0" borderId="16" xfId="0" applyNumberFormat="1" applyFont="1" applyBorder="1" applyAlignment="1" applyProtection="1">
      <alignment horizontal="center" vertical="center" wrapText="1"/>
      <protection locked="0"/>
    </xf>
    <xf numFmtId="10" fontId="4" fillId="0" borderId="15" xfId="0" applyNumberFormat="1" applyFont="1" applyBorder="1" applyAlignment="1" applyProtection="1">
      <alignment horizontal="center" vertical="center" wrapText="1"/>
      <protection locked="0"/>
    </xf>
    <xf numFmtId="10" fontId="4" fillId="0" borderId="20" xfId="0" applyNumberFormat="1" applyFont="1" applyBorder="1" applyAlignment="1" applyProtection="1">
      <alignment horizontal="center" vertical="center" wrapText="1"/>
      <protection locked="0"/>
    </xf>
    <xf numFmtId="0" fontId="5" fillId="0" borderId="21" xfId="0" applyFont="1" applyBorder="1" applyAlignment="1">
      <alignment horizontal="left" vertical="top" wrapText="1"/>
    </xf>
    <xf numFmtId="0" fontId="5" fillId="0" borderId="0" xfId="0" applyFont="1" applyAlignment="1">
      <alignment horizontal="left" vertical="top" wrapText="1"/>
    </xf>
    <xf numFmtId="0" fontId="5" fillId="0" borderId="24" xfId="0" applyFont="1" applyBorder="1" applyAlignment="1">
      <alignment horizontal="left" vertical="top" wrapText="1"/>
    </xf>
    <xf numFmtId="0" fontId="5" fillId="0" borderId="17" xfId="0" applyFont="1" applyBorder="1" applyAlignment="1">
      <alignment horizontal="left" vertical="top" wrapText="1"/>
    </xf>
    <xf numFmtId="0" fontId="5" fillId="0" borderId="9" xfId="0" applyFont="1" applyBorder="1" applyAlignment="1">
      <alignment horizontal="left" vertical="top" wrapText="1"/>
    </xf>
    <xf numFmtId="0" fontId="5" fillId="0" borderId="18" xfId="0" applyFont="1" applyBorder="1" applyAlignment="1">
      <alignment horizontal="left" vertical="top" wrapText="1"/>
    </xf>
    <xf numFmtId="0" fontId="4" fillId="0" borderId="19" xfId="0" applyFont="1" applyBorder="1" applyAlignment="1">
      <alignment horizontal="left" wrapText="1"/>
    </xf>
    <xf numFmtId="0" fontId="4" fillId="0" borderId="0" xfId="0" applyFont="1" applyAlignment="1">
      <alignment horizontal="left" wrapText="1"/>
    </xf>
    <xf numFmtId="0" fontId="4" fillId="0" borderId="25" xfId="0" applyFont="1" applyBorder="1" applyAlignment="1">
      <alignment horizontal="left" wrapText="1"/>
    </xf>
    <xf numFmtId="0" fontId="2" fillId="3" borderId="14" xfId="0" applyFont="1" applyFill="1" applyBorder="1" applyAlignment="1">
      <alignment horizontal="left" vertical="top" wrapText="1" indent="6"/>
    </xf>
    <xf numFmtId="0" fontId="2" fillId="3" borderId="15" xfId="0" applyFont="1" applyFill="1" applyBorder="1" applyAlignment="1">
      <alignment horizontal="left" vertical="top" wrapText="1" indent="6"/>
    </xf>
    <xf numFmtId="0" fontId="2" fillId="3" borderId="16" xfId="0" applyFont="1" applyFill="1" applyBorder="1" applyAlignment="1">
      <alignment horizontal="left" vertical="top" wrapText="1" indent="6"/>
    </xf>
    <xf numFmtId="9" fontId="9" fillId="3" borderId="14" xfId="0" applyNumberFormat="1" applyFont="1" applyFill="1" applyBorder="1" applyAlignment="1" applyProtection="1">
      <alignment horizontal="center" vertical="center" shrinkToFit="1"/>
      <protection locked="0"/>
    </xf>
    <xf numFmtId="9" fontId="9" fillId="3" borderId="16" xfId="0" applyNumberFormat="1" applyFont="1" applyFill="1" applyBorder="1" applyAlignment="1" applyProtection="1">
      <alignment horizontal="center" vertical="center" shrinkToFit="1"/>
      <protection locked="0"/>
    </xf>
    <xf numFmtId="9" fontId="2" fillId="3" borderId="14" xfId="1" applyFont="1" applyFill="1" applyBorder="1" applyAlignment="1" applyProtection="1">
      <alignment horizontal="center" vertical="center" wrapText="1"/>
      <protection locked="0"/>
    </xf>
    <xf numFmtId="9" fontId="2" fillId="3" borderId="15" xfId="1" applyFont="1" applyFill="1" applyBorder="1" applyAlignment="1" applyProtection="1">
      <alignment horizontal="center" vertical="center" wrapText="1"/>
      <protection locked="0"/>
    </xf>
    <xf numFmtId="9" fontId="2" fillId="3" borderId="16" xfId="1"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wrapText="1"/>
      <protection locked="0"/>
    </xf>
    <xf numFmtId="0" fontId="2" fillId="3" borderId="15" xfId="0" applyFont="1" applyFill="1" applyBorder="1" applyAlignment="1" applyProtection="1">
      <alignment horizontal="center" vertical="center" wrapText="1"/>
      <protection locked="0"/>
    </xf>
    <xf numFmtId="0" fontId="2" fillId="3" borderId="16" xfId="0" applyFont="1" applyFill="1" applyBorder="1" applyAlignment="1" applyProtection="1">
      <alignment horizontal="center" vertical="center" wrapText="1"/>
      <protection locked="0"/>
    </xf>
    <xf numFmtId="0" fontId="2" fillId="3" borderId="17"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2" fillId="3" borderId="18" xfId="0" applyFont="1" applyFill="1" applyBorder="1" applyAlignment="1" applyProtection="1">
      <alignment horizontal="center" vertical="center" wrapText="1"/>
      <protection locked="0"/>
    </xf>
    <xf numFmtId="0" fontId="2" fillId="3" borderId="14"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3" fontId="4" fillId="0" borderId="14" xfId="0" applyNumberFormat="1" applyFont="1" applyBorder="1" applyAlignment="1">
      <alignment horizontal="center" wrapText="1"/>
    </xf>
    <xf numFmtId="3" fontId="4" fillId="0" borderId="16" xfId="0" applyNumberFormat="1" applyFont="1" applyBorder="1" applyAlignment="1">
      <alignment horizontal="center" wrapText="1"/>
    </xf>
    <xf numFmtId="3" fontId="4" fillId="0" borderId="15" xfId="0" applyNumberFormat="1" applyFont="1" applyBorder="1" applyAlignment="1">
      <alignment horizontal="center" wrapText="1"/>
    </xf>
    <xf numFmtId="0" fontId="10" fillId="2" borderId="26" xfId="0" applyFont="1" applyFill="1" applyBorder="1" applyAlignment="1">
      <alignment horizontal="left" vertical="top" wrapText="1"/>
    </xf>
    <xf numFmtId="0" fontId="10" fillId="2" borderId="9" xfId="0" applyFont="1" applyFill="1" applyBorder="1" applyAlignment="1">
      <alignment horizontal="left" vertical="top" wrapText="1"/>
    </xf>
    <xf numFmtId="0" fontId="2" fillId="2" borderId="1" xfId="0" applyFont="1" applyFill="1" applyBorder="1" applyAlignment="1">
      <alignment vertical="top" wrapText="1"/>
    </xf>
    <xf numFmtId="0" fontId="2" fillId="2" borderId="0" xfId="0" applyFont="1" applyFill="1" applyAlignment="1">
      <alignment vertical="top" wrapText="1"/>
    </xf>
    <xf numFmtId="0" fontId="2" fillId="3" borderId="14" xfId="0" applyFont="1" applyFill="1" applyBorder="1" applyAlignment="1">
      <alignment horizontal="left" vertical="top" wrapText="1" indent="5"/>
    </xf>
    <xf numFmtId="0" fontId="2" fillId="3" borderId="15" xfId="0" applyFont="1" applyFill="1" applyBorder="1" applyAlignment="1">
      <alignment horizontal="left" vertical="top" wrapText="1" indent="5"/>
    </xf>
    <xf numFmtId="0" fontId="2" fillId="3" borderId="16" xfId="0" applyFont="1" applyFill="1" applyBorder="1" applyAlignment="1">
      <alignment horizontal="left" vertical="top" wrapText="1" indent="5"/>
    </xf>
    <xf numFmtId="0" fontId="9" fillId="3" borderId="17" xfId="0"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9" fillId="3" borderId="18"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15" xfId="0" applyFont="1" applyFill="1" applyBorder="1" applyAlignment="1" applyProtection="1">
      <alignment horizontal="center" vertical="center" wrapText="1"/>
      <protection locked="0"/>
    </xf>
    <xf numFmtId="0" fontId="9" fillId="3" borderId="16" xfId="0" applyFont="1" applyFill="1" applyBorder="1" applyAlignment="1" applyProtection="1">
      <alignment horizontal="center" vertical="center" wrapText="1"/>
      <protection locked="0"/>
    </xf>
    <xf numFmtId="164" fontId="4" fillId="0" borderId="14" xfId="0" applyNumberFormat="1" applyFont="1" applyBorder="1" applyAlignment="1" applyProtection="1">
      <alignment horizontal="center" vertical="center" wrapText="1"/>
      <protection locked="0"/>
    </xf>
    <xf numFmtId="164" fontId="4" fillId="0" borderId="16" xfId="0" applyNumberFormat="1" applyFont="1" applyBorder="1" applyAlignment="1" applyProtection="1">
      <alignment horizontal="center" vertical="center" wrapText="1"/>
      <protection locked="0"/>
    </xf>
    <xf numFmtId="164" fontId="4" fillId="0" borderId="22" xfId="0" applyNumberFormat="1" applyFont="1" applyBorder="1" applyAlignment="1" applyProtection="1">
      <alignment horizontal="center" vertical="center" wrapText="1"/>
      <protection locked="0"/>
    </xf>
    <xf numFmtId="164" fontId="4" fillId="0" borderId="19" xfId="0" applyNumberFormat="1" applyFont="1" applyBorder="1" applyAlignment="1" applyProtection="1">
      <alignment horizontal="center" vertical="center" wrapText="1"/>
      <protection locked="0"/>
    </xf>
    <xf numFmtId="164" fontId="4" fillId="0" borderId="23" xfId="0" applyNumberFormat="1" applyFont="1" applyBorder="1" applyAlignment="1" applyProtection="1">
      <alignment horizontal="center" vertical="center" wrapText="1"/>
      <protection locked="0"/>
    </xf>
    <xf numFmtId="164" fontId="4" fillId="0" borderId="15" xfId="0" applyNumberFormat="1" applyFont="1" applyBorder="1" applyAlignment="1" applyProtection="1">
      <alignment horizontal="center" vertical="center" wrapText="1"/>
      <protection locked="0"/>
    </xf>
    <xf numFmtId="0" fontId="3" fillId="2" borderId="15" xfId="0" applyFont="1" applyFill="1" applyBorder="1" applyAlignment="1">
      <alignment horizontal="right" vertical="top" wrapText="1"/>
    </xf>
    <xf numFmtId="0" fontId="3" fillId="2" borderId="27" xfId="0" applyFont="1" applyFill="1" applyBorder="1" applyAlignment="1">
      <alignment horizontal="right" vertical="top" wrapText="1"/>
    </xf>
    <xf numFmtId="0" fontId="10" fillId="2" borderId="28" xfId="0" applyFont="1" applyFill="1" applyBorder="1" applyAlignment="1">
      <alignment horizontal="left" vertical="top" wrapText="1"/>
    </xf>
    <xf numFmtId="0" fontId="10" fillId="2" borderId="15" xfId="0" applyFont="1" applyFill="1" applyBorder="1" applyAlignment="1">
      <alignment horizontal="left" vertical="top" wrapText="1"/>
    </xf>
    <xf numFmtId="0" fontId="2" fillId="2" borderId="19" xfId="0" applyFont="1" applyFill="1" applyBorder="1" applyAlignment="1">
      <alignment vertical="top" wrapText="1"/>
    </xf>
    <xf numFmtId="0" fontId="5" fillId="0" borderId="14" xfId="0" applyFont="1" applyBorder="1" applyAlignment="1">
      <alignment horizontal="center" wrapText="1"/>
    </xf>
    <xf numFmtId="0" fontId="5" fillId="0" borderId="15" xfId="0" applyFont="1" applyBorder="1" applyAlignment="1">
      <alignment horizontal="center" wrapText="1"/>
    </xf>
    <xf numFmtId="16" fontId="4" fillId="0" borderId="15" xfId="0" applyNumberFormat="1" applyFont="1" applyBorder="1" applyAlignment="1" applyProtection="1">
      <alignment horizontal="center" wrapText="1"/>
      <protection locked="0"/>
    </xf>
    <xf numFmtId="0" fontId="4" fillId="0" borderId="15" xfId="0" applyFont="1" applyBorder="1" applyAlignment="1">
      <alignment horizontal="center" wrapText="1"/>
    </xf>
    <xf numFmtId="0" fontId="4" fillId="0" borderId="18" xfId="0" applyFont="1" applyBorder="1" applyAlignment="1">
      <alignment horizontal="center" vertical="top" wrapText="1"/>
    </xf>
    <xf numFmtId="0" fontId="4" fillId="0" borderId="15" xfId="0" applyFont="1" applyBorder="1" applyAlignment="1">
      <alignment horizontal="left" wrapText="1"/>
    </xf>
    <xf numFmtId="0" fontId="4" fillId="0" borderId="0" xfId="0" applyFont="1" applyAlignment="1">
      <alignment horizontal="left" wrapText="1"/>
    </xf>
    <xf numFmtId="0" fontId="5" fillId="0" borderId="0" xfId="0" applyFont="1" applyAlignment="1">
      <alignment vertical="top" wrapText="1"/>
    </xf>
    <xf numFmtId="0" fontId="5" fillId="0" borderId="0" xfId="0" applyFont="1" applyAlignment="1">
      <alignment horizontal="left"/>
    </xf>
    <xf numFmtId="0" fontId="4" fillId="0" borderId="1" xfId="0" applyFont="1" applyBorder="1" applyAlignment="1" applyProtection="1">
      <alignment horizontal="center"/>
      <protection locked="0"/>
    </xf>
    <xf numFmtId="0" fontId="4" fillId="0" borderId="0" xfId="0" applyFont="1" applyAlignment="1">
      <alignment horizontal="center"/>
    </xf>
    <xf numFmtId="0" fontId="4" fillId="0" borderId="0" xfId="0" applyFont="1" applyAlignment="1">
      <alignment horizontal="left" vertical="top"/>
    </xf>
    <xf numFmtId="0" fontId="4" fillId="0" borderId="1" xfId="0" applyFont="1" applyBorder="1" applyAlignment="1">
      <alignment horizontal="center"/>
    </xf>
    <xf numFmtId="0" fontId="4" fillId="0" borderId="0" xfId="0" applyFont="1" applyAlignment="1">
      <alignment horizontal="center" vertical="top"/>
    </xf>
    <xf numFmtId="14" fontId="4" fillId="0" borderId="1" xfId="0" applyNumberFormat="1" applyFont="1" applyBorder="1" applyAlignment="1" applyProtection="1">
      <alignment horizontal="center"/>
      <protection locked="0"/>
    </xf>
    <xf numFmtId="0" fontId="11" fillId="0" borderId="0" xfId="0" applyFont="1"/>
    <xf numFmtId="0" fontId="11" fillId="0" borderId="0" xfId="0" applyFont="1" applyAlignment="1">
      <alignment horizontal="left"/>
    </xf>
    <xf numFmtId="0" fontId="12" fillId="0" borderId="0" xfId="0" applyFon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3" fillId="0" borderId="7" xfId="0" applyFont="1" applyBorder="1" applyAlignment="1">
      <alignment horizontal="center"/>
    </xf>
    <xf numFmtId="0" fontId="13" fillId="0" borderId="1" xfId="0" applyFont="1" applyBorder="1" applyAlignment="1">
      <alignment horizontal="center"/>
    </xf>
    <xf numFmtId="0" fontId="13" fillId="2" borderId="1" xfId="0" applyFont="1" applyFill="1" applyBorder="1" applyAlignment="1">
      <alignment horizontal="center"/>
    </xf>
    <xf numFmtId="165" fontId="13" fillId="0" borderId="1" xfId="0" applyNumberFormat="1" applyFont="1" applyBorder="1" applyAlignment="1">
      <alignment horizontal="center"/>
    </xf>
    <xf numFmtId="164" fontId="13" fillId="0" borderId="8" xfId="1" applyNumberFormat="1" applyFont="1" applyBorder="1" applyAlignment="1">
      <alignment horizontal="center"/>
    </xf>
    <xf numFmtId="0" fontId="14" fillId="0" borderId="5" xfId="0" applyFont="1" applyBorder="1" applyAlignment="1">
      <alignment horizontal="center"/>
    </xf>
    <xf numFmtId="0" fontId="14" fillId="0" borderId="0" xfId="0" applyFont="1" applyAlignment="1">
      <alignment horizontal="center"/>
    </xf>
    <xf numFmtId="165" fontId="14" fillId="0" borderId="0" xfId="0" applyNumberFormat="1" applyFont="1" applyAlignment="1">
      <alignment horizontal="center"/>
    </xf>
    <xf numFmtId="164" fontId="14" fillId="0" borderId="6" xfId="1" applyNumberFormat="1" applyFont="1" applyBorder="1" applyAlignment="1">
      <alignment horizontal="center"/>
    </xf>
    <xf numFmtId="0" fontId="15" fillId="0" borderId="0" xfId="0" applyFont="1" applyAlignment="1">
      <alignment horizontal="left"/>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61</xdr:row>
      <xdr:rowOff>19050</xdr:rowOff>
    </xdr:from>
    <xdr:to>
      <xdr:col>9</xdr:col>
      <xdr:colOff>9525</xdr:colOff>
      <xdr:row>63</xdr:row>
      <xdr:rowOff>140388</xdr:rowOff>
    </xdr:to>
    <xdr:pic>
      <xdr:nvPicPr>
        <xdr:cNvPr id="2" name="Picture 1" descr="Text&#10;&#10;Description automatically generated with medium confidence">
          <a:extLst>
            <a:ext uri="{FF2B5EF4-FFF2-40B4-BE49-F238E27FC236}">
              <a16:creationId xmlns:a16="http://schemas.microsoft.com/office/drawing/2014/main" id="{9E284325-11C8-4E38-9357-30C0B20FB15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1866900" y="11782425"/>
          <a:ext cx="1304925" cy="47376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y%20Drive\Capstone%20at%20Greenwood%20Commons\Capstone%20at%20Greenwood%20Commons%20-%20Greenwood%20-%20SC%20-%20SWB.xlsm" TargetMode="External"/><Relationship Id="rId1" Type="http://schemas.openxmlformats.org/officeDocument/2006/relationships/externalLinkPath" Target="Capstone%20at%20Greenwood%20Commons%20-%20Greenwood%20-%20SC%20-%20SWB.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My%20Drive\Montrose%20Court\Montrose%20Court%20-%20Lancaster,%20SC%20-%20SWB.xlsm" TargetMode="External"/><Relationship Id="rId1" Type="http://schemas.openxmlformats.org/officeDocument/2006/relationships/externalLinkPath" Target="/My%20Drive/Montrose%20Court/Montrose%20Court%20-%20Lancaster,%20SC%20-%20SWB.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perty Bucket"/>
      <sheetName val="Unit Bucket"/>
      <sheetName val="Main Input"/>
      <sheetName val="Utility Allowance"/>
      <sheetName val="HUD Limits"/>
      <sheetName val="Comp List"/>
      <sheetName val="Custom Clone 1"/>
      <sheetName val="Absorption Clone"/>
      <sheetName val="Richman B2"/>
      <sheetName val="Location"/>
      <sheetName val="Amenities"/>
      <sheetName val="Summary Matrix"/>
      <sheetName val="RPSF"/>
      <sheetName val="SF Ranking"/>
      <sheetName val="Supply - LIHTC"/>
      <sheetName val="Barrington"/>
      <sheetName val="Foxfield Apartments"/>
      <sheetName val="Supply - Market"/>
      <sheetName val="The Concludinator 2.0"/>
      <sheetName val="Similarity Matrix"/>
      <sheetName val="Sheet3"/>
      <sheetName val="Exhibit S"/>
      <sheetName val="Rent to FMR"/>
      <sheetName val="Profile"/>
      <sheetName val="General Table Clone"/>
      <sheetName val="General"/>
      <sheetName val="RJ Special"/>
      <sheetName val="Demand Input"/>
      <sheetName val="Income Distribution"/>
      <sheetName val="NET DEMAND"/>
      <sheetName val="NCHFA Input Sheet"/>
      <sheetName val="NCHFA Demand"/>
      <sheetName val="NCHFA Conclusion Tables"/>
      <sheetName val="NCHFA Market Summary"/>
      <sheetName val="DCA Summary Table"/>
      <sheetName val="NCHFA Affordable in PMA"/>
      <sheetName val="DCA Affordable in PMA"/>
      <sheetName val="Demand"/>
      <sheetName val="Annual Demand"/>
      <sheetName val="Penetration Rate"/>
      <sheetName val="Demand Conclusions"/>
      <sheetName val="R4 Demand"/>
      <sheetName val="TCAC Demand"/>
      <sheetName val="HUD MAP"/>
      <sheetName val="Planned Dev Clone"/>
      <sheetName val="Planned Dev"/>
      <sheetName val="LIHTC in PMA"/>
      <sheetName val="LIHTC Allocations Clone"/>
      <sheetName val="LIHTC Allocations"/>
      <sheetName val="Affordable In PMA by ZIP"/>
      <sheetName val="Excluded Clone"/>
      <sheetName val="Excluded"/>
      <sheetName val="CoStar Proposed-Under Cons"/>
      <sheetName val="CoStar Charts"/>
      <sheetName val="Economy"/>
      <sheetName val="Economy Charts"/>
      <sheetName val="Demographics"/>
      <sheetName val="Demographics 2"/>
      <sheetName val="Demographics Market Entry"/>
      <sheetName val="State Data Comparison"/>
      <sheetName val="Wages by Occupation"/>
      <sheetName val="CAHEC Summary 1"/>
      <sheetName val="CAHEC Summary 2"/>
      <sheetName val="CAHEC Economy"/>
      <sheetName val="US Bank Penetration"/>
      <sheetName val="US Bank Summary"/>
      <sheetName val="Locational Amenities"/>
      <sheetName val="Other Tables"/>
      <sheetName val="Memory - Map"/>
      <sheetName val="Demo Data"/>
      <sheetName val="SMA Data"/>
      <sheetName val="PMA Data"/>
      <sheetName val="City Data"/>
      <sheetName val="County Data"/>
      <sheetName val="State Data"/>
      <sheetName val="USA Data"/>
      <sheetName val="LAUS_USA"/>
      <sheetName val="Data Sheet"/>
      <sheetName val="Location Data (2)"/>
      <sheetName val="OPEX Benchmarks"/>
      <sheetName val="Appraisal Bucket"/>
      <sheetName val="OPEX Determinator"/>
      <sheetName val="Comps Expense"/>
      <sheetName val="Expense Summary"/>
      <sheetName val="Expense MiniTables"/>
      <sheetName val="Improved Sales"/>
      <sheetName val="Improved Adj"/>
      <sheetName val="Improved Profiles"/>
      <sheetName val="Land Sales"/>
      <sheetName val="Land Sale Adj"/>
      <sheetName val="Land Profiles"/>
      <sheetName val="Cap Rate"/>
      <sheetName val="Cost Approach"/>
      <sheetName val="Cost Analysis"/>
      <sheetName val="Insurable Value"/>
      <sheetName val="Tax Conclusions"/>
      <sheetName val="Stabilized Pro Forma"/>
      <sheetName val="Trended Proforma"/>
      <sheetName val="PGI"/>
      <sheetName val="Value Conclusions"/>
      <sheetName val="RCS - Grid Engine"/>
      <sheetName val="RCS - Mainframe"/>
      <sheetName val="RCS - Grid Bank"/>
      <sheetName val="RCS - Secondary Units"/>
      <sheetName val="RCS - Match Pair"/>
      <sheetName val="RCS - Match Pair - Ext"/>
      <sheetName val="RCS - Condition"/>
      <sheetName val="RCS - Conclusions"/>
      <sheetName val="wZIPS"/>
      <sheetName val="TDHCA - Income Dist Gross"/>
      <sheetName val="TDHCA - Per Unit Demand"/>
      <sheetName val="TDHCA - Capture Rate "/>
      <sheetName val="ADFA - Unit Supply"/>
      <sheetName val="ADFA - Income Distribution"/>
      <sheetName val="ADFA - Conclusions"/>
      <sheetName val="CHFA - Supply"/>
      <sheetName val="CHFA - Demand"/>
      <sheetName val="Memory - Completion"/>
      <sheetName val="wDynamicInfo"/>
      <sheetName val="wStaticBookmarks"/>
      <sheetName val="Control Panel"/>
    </sheetNames>
    <sheetDataSet>
      <sheetData sheetId="0">
        <row r="1">
          <cell r="E1">
            <v>11</v>
          </cell>
        </row>
        <row r="3">
          <cell r="I3">
            <v>6</v>
          </cell>
          <cell r="L3">
            <v>9</v>
          </cell>
          <cell r="N3">
            <v>11</v>
          </cell>
          <cell r="O3">
            <v>12</v>
          </cell>
          <cell r="P3">
            <v>13</v>
          </cell>
          <cell r="AK3">
            <v>34</v>
          </cell>
          <cell r="EJ3">
            <v>137</v>
          </cell>
        </row>
        <row r="5">
          <cell r="D5" t="str">
            <v>SUBJECT</v>
          </cell>
          <cell r="E5" t="str">
            <v>INSIDE PMA</v>
          </cell>
          <cell r="F5" t="str">
            <v>Capstone At Greenwood Commons</v>
          </cell>
          <cell r="G5" t="str">
            <v>LIHTC</v>
          </cell>
          <cell r="H5" t="str">
            <v>Family</v>
          </cell>
          <cell r="I5">
            <v>60</v>
          </cell>
          <cell r="J5" t="str">
            <v>N/A</v>
          </cell>
          <cell r="K5" t="str">
            <v>N/A</v>
          </cell>
          <cell r="L5" t="str">
            <v>2027</v>
          </cell>
          <cell r="M5" t="str">
            <v>n/a</v>
          </cell>
          <cell r="N5" t="str">
            <v>Garden</v>
          </cell>
          <cell r="O5" t="str">
            <v>3</v>
          </cell>
          <cell r="P5" t="str">
            <v>-</v>
          </cell>
          <cell r="Q5" t="str">
            <v>@20% (SHU), @50%, @60%</v>
          </cell>
          <cell r="R5" t="str">
            <v>235 Mineral Avenue Greenwood, SC 29646</v>
          </cell>
          <cell r="S5" t="str">
            <v>235 Mineral Avenue</v>
          </cell>
          <cell r="T5" t="str">
            <v>Greenwood</v>
          </cell>
          <cell r="U5" t="str">
            <v>Greenwood</v>
          </cell>
          <cell r="V5" t="str">
            <v>SC</v>
          </cell>
          <cell r="W5" t="str">
            <v>29646</v>
          </cell>
          <cell r="X5" t="str">
            <v>N/A</v>
          </cell>
          <cell r="Y5" t="str">
            <v>N/A</v>
          </cell>
          <cell r="Z5" t="str">
            <v>N/A</v>
          </cell>
          <cell r="AA5" t="str">
            <v/>
          </cell>
          <cell r="AB5" t="str">
            <v>N/A</v>
          </cell>
          <cell r="AC5" t="str">
            <v/>
          </cell>
          <cell r="AD5" t="str">
            <v/>
          </cell>
          <cell r="AE5" t="str">
            <v/>
          </cell>
          <cell r="AF5" t="str">
            <v/>
          </cell>
          <cell r="AG5" t="str">
            <v/>
          </cell>
          <cell r="AH5" t="str">
            <v/>
          </cell>
          <cell r="AI5" t="str">
            <v/>
          </cell>
          <cell r="AJ5" t="str">
            <v/>
          </cell>
          <cell r="AK5" t="str">
            <v/>
          </cell>
          <cell r="AL5" t="str">
            <v>no</v>
          </cell>
          <cell r="AM5" t="str">
            <v>no</v>
          </cell>
          <cell r="AN5" t="str">
            <v>no</v>
          </cell>
          <cell r="AO5" t="str">
            <v>no</v>
          </cell>
          <cell r="AP5" t="str">
            <v>no</v>
          </cell>
          <cell r="AQ5" t="str">
            <v>no</v>
          </cell>
          <cell r="AR5" t="str">
            <v>no</v>
          </cell>
          <cell r="AS5" t="str">
            <v>yes</v>
          </cell>
          <cell r="AT5" t="str">
            <v>central</v>
          </cell>
          <cell r="AU5" t="str">
            <v>electric</v>
          </cell>
          <cell r="AV5" t="str">
            <v>electric</v>
          </cell>
          <cell r="AW5" t="str">
            <v>electric</v>
          </cell>
          <cell r="AX5" t="str">
            <v>yes</v>
          </cell>
          <cell r="AY5" t="str">
            <v>yes</v>
          </cell>
          <cell r="AZ5" t="str">
            <v>no</v>
          </cell>
          <cell r="BA5" t="str">
            <v>no</v>
          </cell>
          <cell r="BB5" t="str">
            <v>yes</v>
          </cell>
          <cell r="BC5" t="str">
            <v>yes</v>
          </cell>
          <cell r="BD5" t="str">
            <v>yes</v>
          </cell>
          <cell r="BE5" t="str">
            <v>yes</v>
          </cell>
          <cell r="BF5" t="str">
            <v>no</v>
          </cell>
          <cell r="BG5" t="str">
            <v>yes</v>
          </cell>
          <cell r="BH5" t="str">
            <v>no</v>
          </cell>
          <cell r="BI5" t="str">
            <v>no</v>
          </cell>
          <cell r="BJ5" t="str">
            <v>no</v>
          </cell>
          <cell r="BK5" t="str">
            <v>no</v>
          </cell>
          <cell r="BL5" t="str">
            <v>no</v>
          </cell>
          <cell r="BM5" t="str">
            <v>yes</v>
          </cell>
          <cell r="BN5" t="str">
            <v>yes</v>
          </cell>
          <cell r="BO5" t="str">
            <v>no</v>
          </cell>
          <cell r="BP5" t="str">
            <v>yes</v>
          </cell>
          <cell r="BQ5" t="str">
            <v>no</v>
          </cell>
          <cell r="BR5" t="str">
            <v>no</v>
          </cell>
          <cell r="BS5" t="str">
            <v>no</v>
          </cell>
          <cell r="BT5" t="str">
            <v>no</v>
          </cell>
          <cell r="BU5" t="str">
            <v>no</v>
          </cell>
          <cell r="BV5" t="str">
            <v>no</v>
          </cell>
          <cell r="BW5" t="str">
            <v>no</v>
          </cell>
          <cell r="BX5" t="str">
            <v>yes</v>
          </cell>
          <cell r="BY5" t="str">
            <v>no</v>
          </cell>
          <cell r="BZ5" t="str">
            <v>yes</v>
          </cell>
          <cell r="CA5" t="str">
            <v>no</v>
          </cell>
          <cell r="CB5" t="str">
            <v>no</v>
          </cell>
          <cell r="CC5" t="str">
            <v>yes</v>
          </cell>
          <cell r="CD5" t="str">
            <v>no</v>
          </cell>
          <cell r="CE5" t="str">
            <v>no</v>
          </cell>
          <cell r="CF5" t="str">
            <v>no</v>
          </cell>
          <cell r="CG5" t="str">
            <v>no</v>
          </cell>
          <cell r="CH5" t="str">
            <v>yes</v>
          </cell>
          <cell r="CI5" t="str">
            <v>no</v>
          </cell>
          <cell r="CJ5" t="str">
            <v>no</v>
          </cell>
          <cell r="CK5" t="str">
            <v>no</v>
          </cell>
          <cell r="CL5" t="str">
            <v>yes</v>
          </cell>
          <cell r="CM5" t="str">
            <v>no</v>
          </cell>
          <cell r="CN5" t="str">
            <v>no</v>
          </cell>
          <cell r="CO5" t="str">
            <v>yes</v>
          </cell>
          <cell r="CP5" t="str">
            <v>yes</v>
          </cell>
          <cell r="CQ5" t="str">
            <v>no</v>
          </cell>
          <cell r="CR5" t="str">
            <v>yes</v>
          </cell>
          <cell r="CS5" t="str">
            <v>no</v>
          </cell>
          <cell r="CT5" t="str">
            <v>no</v>
          </cell>
          <cell r="CU5" t="str">
            <v>no</v>
          </cell>
          <cell r="CV5" t="str">
            <v>no</v>
          </cell>
          <cell r="CW5" t="str">
            <v>no</v>
          </cell>
          <cell r="CX5" t="str">
            <v>no</v>
          </cell>
          <cell r="CY5" t="str">
            <v>no</v>
          </cell>
          <cell r="CZ5" t="str">
            <v>no</v>
          </cell>
          <cell r="DA5" t="str">
            <v>no</v>
          </cell>
          <cell r="DB5" t="str">
            <v>100</v>
          </cell>
          <cell r="DC5" t="str">
            <v>0</v>
          </cell>
          <cell r="DD5" t="str">
            <v>0</v>
          </cell>
          <cell r="DE5" t="str">
            <v>0</v>
          </cell>
          <cell r="DF5" t="str">
            <v>0</v>
          </cell>
          <cell r="DG5" t="str">
            <v>0</v>
          </cell>
          <cell r="DH5" t="str">
            <v>no</v>
          </cell>
          <cell r="DI5" t="str">
            <v>no</v>
          </cell>
          <cell r="DJ5" t="str">
            <v>no</v>
          </cell>
          <cell r="DK5" t="str">
            <v>yes</v>
          </cell>
          <cell r="DL5" t="str">
            <v>no</v>
          </cell>
          <cell r="DM5" t="str">
            <v>yes</v>
          </cell>
          <cell r="DN5" t="str">
            <v>yes</v>
          </cell>
          <cell r="DO5" t="str">
            <v>no</v>
          </cell>
          <cell r="DP5" t="str">
            <v>no</v>
          </cell>
          <cell r="DQ5" t="str">
            <v>no</v>
          </cell>
          <cell r="DR5" t="str">
            <v>no</v>
          </cell>
          <cell r="DS5" t="str">
            <v>no</v>
          </cell>
          <cell r="DT5" t="str">
            <v>no</v>
          </cell>
          <cell r="DU5" t="str">
            <v>no</v>
          </cell>
          <cell r="DV5" t="str">
            <v>no</v>
          </cell>
          <cell r="DW5" t="str">
            <v>no</v>
          </cell>
          <cell r="DX5" t="str">
            <v>no</v>
          </cell>
          <cell r="DY5" t="str">
            <v>no</v>
          </cell>
          <cell r="DZ5" t="str">
            <v>no</v>
          </cell>
          <cell r="EA5" t="str">
            <v>no</v>
          </cell>
          <cell r="EB5" t="str">
            <v/>
          </cell>
          <cell r="EC5" t="str">
            <v>-82.161575</v>
          </cell>
          <cell r="ED5" t="str">
            <v>34.183458</v>
          </cell>
          <cell r="EE5" t="str">
            <v>2025-04-21</v>
          </cell>
          <cell r="EG5" t="str">
            <v>LIHTC</v>
          </cell>
          <cell r="EH5" t="str">
            <v>LIHTC-INSIDE PMA</v>
          </cell>
          <cell r="EJ5">
            <v>226753</v>
          </cell>
          <cell r="EN5" t="str">
            <v>The presented rents are net rents, which are less proposed utility allowances of $109, $152, and $170 for one, two, and three-bedroom units, respectively.</v>
          </cell>
          <cell r="EO5">
            <v>735</v>
          </cell>
          <cell r="EP5">
            <v>154154</v>
          </cell>
          <cell r="EQ5">
            <v>5391458</v>
          </cell>
          <cell r="ER5">
            <v>0.210884353741496</v>
          </cell>
          <cell r="ES5">
            <v>30258</v>
          </cell>
          <cell r="ET5">
            <v>53944</v>
          </cell>
          <cell r="EU5">
            <v>66031</v>
          </cell>
          <cell r="EV5">
            <v>0.50549450549450503</v>
          </cell>
          <cell r="EW5">
            <v>0.20584773420362701</v>
          </cell>
          <cell r="EX5">
            <v>0.242628057416822</v>
          </cell>
          <cell r="EY5">
            <v>0.37637362637362598</v>
          </cell>
          <cell r="EZ5">
            <v>0.64656786700000002</v>
          </cell>
          <cell r="FA5">
            <v>0.63346628285835804</v>
          </cell>
          <cell r="FB5">
            <v>0.118131868131868</v>
          </cell>
          <cell r="FC5">
            <v>0.14758439890856501</v>
          </cell>
          <cell r="FD5">
            <v>0.123905659724819</v>
          </cell>
          <cell r="FE5">
            <v>199</v>
          </cell>
          <cell r="FF5">
            <v>244</v>
          </cell>
          <cell r="FG5">
            <v>190</v>
          </cell>
          <cell r="FH5">
            <v>50</v>
          </cell>
          <cell r="FI5" t="str">
            <v>Car-Dependent</v>
          </cell>
          <cell r="FJ5">
            <v>0</v>
          </cell>
          <cell r="FK5">
            <v>1</v>
          </cell>
          <cell r="FL5">
            <v>0</v>
          </cell>
          <cell r="FM5">
            <v>0</v>
          </cell>
          <cell r="FN5">
            <v>0</v>
          </cell>
          <cell r="FO5" t="str">
            <v>No Transit Score Availible</v>
          </cell>
          <cell r="FP5" t="str">
            <v>Yes</v>
          </cell>
          <cell r="FQ5" t="str">
            <v>Yes</v>
          </cell>
          <cell r="FS5" t="str">
            <v/>
          </cell>
          <cell r="FT5" t="str">
            <v>-</v>
          </cell>
        </row>
        <row r="6">
          <cell r="D6" t="str">
            <v>Comparable</v>
          </cell>
          <cell r="E6" t="str">
            <v>INSIDE PMA</v>
          </cell>
          <cell r="F6" t="str">
            <v>Havenwood Mathis</v>
          </cell>
          <cell r="G6" t="str">
            <v>LIHTC</v>
          </cell>
          <cell r="H6" t="str">
            <v>Family</v>
          </cell>
          <cell r="I6">
            <v>48</v>
          </cell>
          <cell r="J6" t="str">
            <v>N/A</v>
          </cell>
          <cell r="K6" t="str">
            <v>N/A</v>
          </cell>
          <cell r="L6" t="str">
            <v>2025</v>
          </cell>
          <cell r="M6" t="str">
            <v>n/a</v>
          </cell>
          <cell r="N6" t="str">
            <v>Garden</v>
          </cell>
          <cell r="O6" t="str">
            <v>3</v>
          </cell>
          <cell r="P6" t="str">
            <v>2.4 miles</v>
          </cell>
          <cell r="Q6" t="str">
            <v>@20%, @60%</v>
          </cell>
          <cell r="R6" t="str">
            <v>1228 Mathis Road Greenwood, SC 29649</v>
          </cell>
          <cell r="S6" t="str">
            <v>1228 Mathis Road</v>
          </cell>
          <cell r="T6" t="str">
            <v>Greenwood</v>
          </cell>
          <cell r="U6" t="str">
            <v>Greenwood</v>
          </cell>
          <cell r="V6" t="str">
            <v>SC</v>
          </cell>
          <cell r="W6" t="str">
            <v>29649</v>
          </cell>
          <cell r="X6">
            <v>30</v>
          </cell>
          <cell r="Y6" t="str">
            <v>62.5%</v>
          </cell>
          <cell r="Z6" t="str">
            <v>N/A</v>
          </cell>
          <cell r="AA6" t="str">
            <v>None</v>
          </cell>
          <cell r="AB6" t="str">
            <v>17</v>
          </cell>
          <cell r="AC6" t="str">
            <v>None</v>
          </cell>
          <cell r="AD6" t="str">
            <v/>
          </cell>
          <cell r="AE6" t="str">
            <v>None</v>
          </cell>
          <cell r="AF6" t="str">
            <v/>
          </cell>
          <cell r="AG6" t="str">
            <v/>
          </cell>
          <cell r="AH6" t="str">
            <v/>
          </cell>
          <cell r="AI6" t="str">
            <v/>
          </cell>
          <cell r="AJ6" t="str">
            <v/>
          </cell>
          <cell r="AK6" t="str">
            <v>18</v>
          </cell>
          <cell r="AL6" t="str">
            <v>no</v>
          </cell>
          <cell r="AM6" t="str">
            <v>no</v>
          </cell>
          <cell r="AN6" t="str">
            <v>no</v>
          </cell>
          <cell r="AO6" t="str">
            <v>no</v>
          </cell>
          <cell r="AP6" t="str">
            <v>no</v>
          </cell>
          <cell r="AQ6" t="str">
            <v>no</v>
          </cell>
          <cell r="AR6" t="str">
            <v>no</v>
          </cell>
          <cell r="AS6" t="str">
            <v>yes</v>
          </cell>
          <cell r="AT6" t="str">
            <v>central</v>
          </cell>
          <cell r="AU6" t="str">
            <v>electric</v>
          </cell>
          <cell r="AV6" t="str">
            <v>electric</v>
          </cell>
          <cell r="AW6" t="str">
            <v>electric</v>
          </cell>
          <cell r="AX6" t="str">
            <v>yes</v>
          </cell>
          <cell r="AY6" t="str">
            <v>yes</v>
          </cell>
          <cell r="AZ6" t="str">
            <v>no</v>
          </cell>
          <cell r="BA6" t="str">
            <v>no</v>
          </cell>
          <cell r="BB6" t="str">
            <v>yes</v>
          </cell>
          <cell r="BC6" t="str">
            <v>yes</v>
          </cell>
          <cell r="BD6" t="str">
            <v>yes</v>
          </cell>
          <cell r="BE6" t="str">
            <v>yes</v>
          </cell>
          <cell r="BF6" t="str">
            <v>no</v>
          </cell>
          <cell r="BG6" t="str">
            <v>yes</v>
          </cell>
          <cell r="BH6" t="str">
            <v>no</v>
          </cell>
          <cell r="BI6" t="str">
            <v>no</v>
          </cell>
          <cell r="BJ6" t="str">
            <v>yes</v>
          </cell>
          <cell r="BK6" t="str">
            <v>no</v>
          </cell>
          <cell r="BL6" t="str">
            <v>no</v>
          </cell>
          <cell r="BM6" t="str">
            <v>yes</v>
          </cell>
          <cell r="BN6" t="str">
            <v>yes</v>
          </cell>
          <cell r="BO6" t="str">
            <v>no</v>
          </cell>
          <cell r="BP6" t="str">
            <v>yes</v>
          </cell>
          <cell r="BQ6" t="str">
            <v>no</v>
          </cell>
          <cell r="BR6" t="str">
            <v>no</v>
          </cell>
          <cell r="BS6" t="str">
            <v>no</v>
          </cell>
          <cell r="BT6" t="str">
            <v>no</v>
          </cell>
          <cell r="BU6" t="str">
            <v>no</v>
          </cell>
          <cell r="BV6" t="str">
            <v>no</v>
          </cell>
          <cell r="BW6" t="str">
            <v>no</v>
          </cell>
          <cell r="BX6" t="str">
            <v>no</v>
          </cell>
          <cell r="BY6" t="str">
            <v>no</v>
          </cell>
          <cell r="BZ6" t="str">
            <v>yes</v>
          </cell>
          <cell r="CA6" t="str">
            <v>no</v>
          </cell>
          <cell r="CB6" t="str">
            <v>no</v>
          </cell>
          <cell r="CC6" t="str">
            <v>yes</v>
          </cell>
          <cell r="CD6" t="str">
            <v>no</v>
          </cell>
          <cell r="CE6" t="str">
            <v>no</v>
          </cell>
          <cell r="CF6" t="str">
            <v>no</v>
          </cell>
          <cell r="CG6" t="str">
            <v>no</v>
          </cell>
          <cell r="CH6" t="str">
            <v>yes</v>
          </cell>
          <cell r="CI6" t="str">
            <v>no</v>
          </cell>
          <cell r="CJ6" t="str">
            <v>no</v>
          </cell>
          <cell r="CK6" t="str">
            <v>no</v>
          </cell>
          <cell r="CL6" t="str">
            <v>yes</v>
          </cell>
          <cell r="CM6" t="str">
            <v>no</v>
          </cell>
          <cell r="CN6" t="str">
            <v>no</v>
          </cell>
          <cell r="CO6" t="str">
            <v>yes</v>
          </cell>
          <cell r="CP6" t="str">
            <v>yes</v>
          </cell>
          <cell r="CQ6" t="str">
            <v>yes</v>
          </cell>
          <cell r="CR6" t="str">
            <v>yes</v>
          </cell>
          <cell r="CS6" t="str">
            <v>no</v>
          </cell>
          <cell r="CT6" t="str">
            <v>no</v>
          </cell>
          <cell r="CU6" t="str">
            <v>no</v>
          </cell>
          <cell r="CV6" t="str">
            <v>no</v>
          </cell>
          <cell r="CW6" t="str">
            <v>no</v>
          </cell>
          <cell r="CX6" t="str">
            <v>no</v>
          </cell>
          <cell r="CY6" t="str">
            <v>no</v>
          </cell>
          <cell r="CZ6" t="str">
            <v>no</v>
          </cell>
          <cell r="DA6" t="str">
            <v>no</v>
          </cell>
          <cell r="DB6" t="str">
            <v>88</v>
          </cell>
          <cell r="DC6" t="str">
            <v>0</v>
          </cell>
          <cell r="DD6" t="str">
            <v>0</v>
          </cell>
          <cell r="DE6" t="str">
            <v>0</v>
          </cell>
          <cell r="DF6" t="str">
            <v>0</v>
          </cell>
          <cell r="DG6" t="str">
            <v>0</v>
          </cell>
          <cell r="DH6" t="str">
            <v>no</v>
          </cell>
          <cell r="DI6" t="str">
            <v>no</v>
          </cell>
          <cell r="DJ6" t="str">
            <v>no</v>
          </cell>
          <cell r="DK6" t="str">
            <v>yes</v>
          </cell>
          <cell r="DL6" t="str">
            <v>no</v>
          </cell>
          <cell r="DM6" t="str">
            <v>no</v>
          </cell>
          <cell r="DN6" t="str">
            <v>yes</v>
          </cell>
          <cell r="DO6" t="str">
            <v>no</v>
          </cell>
          <cell r="DP6" t="str">
            <v>no</v>
          </cell>
          <cell r="DQ6" t="str">
            <v>no</v>
          </cell>
          <cell r="DR6" t="str">
            <v>no</v>
          </cell>
          <cell r="DS6" t="str">
            <v>no</v>
          </cell>
          <cell r="DT6" t="str">
            <v>no</v>
          </cell>
          <cell r="DU6" t="str">
            <v>no</v>
          </cell>
          <cell r="DV6" t="str">
            <v>no</v>
          </cell>
          <cell r="DW6" t="str">
            <v>no</v>
          </cell>
          <cell r="DX6" t="str">
            <v>no</v>
          </cell>
          <cell r="DY6" t="str">
            <v>no</v>
          </cell>
          <cell r="DZ6" t="str">
            <v>no</v>
          </cell>
          <cell r="EA6" t="str">
            <v>no</v>
          </cell>
          <cell r="EB6" t="str">
            <v>Primarily from Greenwood and surrounding areas</v>
          </cell>
          <cell r="EC6" t="str">
            <v>-82.187444</v>
          </cell>
          <cell r="ED6" t="str">
            <v>34.2105071</v>
          </cell>
          <cell r="EE6" t="str">
            <v>2025-05-02</v>
          </cell>
          <cell r="EG6" t="str">
            <v>LIHTC</v>
          </cell>
          <cell r="EH6" t="str">
            <v>LIHTC-INSIDE PMA</v>
          </cell>
          <cell r="EJ6">
            <v>207467</v>
          </cell>
          <cell r="EN6" t="str">
            <v>The property opened for move-ins in April 2025 and construction will be ongoing through the summer with final completion anticipated in August 2025. The contact reported that 18 units are currently occupied, though lease up would likely slow following initial move-ins. This property consists of two, three-story garden-style residential buildings targeting families in addition to one community building. The rents are not currently set at maximum allowable levels, which reportedly will remain the case through lease up at which time they will evaluate future rents. Five of the property's units are reserved for individuals with special needs (handicapped/disability).</v>
          </cell>
          <cell r="EO6">
            <v>709</v>
          </cell>
          <cell r="EP6">
            <v>154154</v>
          </cell>
          <cell r="EQ6">
            <v>5391458</v>
          </cell>
          <cell r="ER6">
            <v>0.16361071932299001</v>
          </cell>
          <cell r="ES6">
            <v>56583</v>
          </cell>
          <cell r="ET6">
            <v>53944</v>
          </cell>
          <cell r="EU6">
            <v>66031</v>
          </cell>
          <cell r="EV6">
            <v>0.41614906832298099</v>
          </cell>
          <cell r="EW6">
            <v>0.20584773420362701</v>
          </cell>
          <cell r="EX6">
            <v>0.242628057416822</v>
          </cell>
          <cell r="EY6">
            <v>0.5</v>
          </cell>
          <cell r="EZ6">
            <v>0.64656786700000002</v>
          </cell>
          <cell r="FA6">
            <v>0.63346628285835804</v>
          </cell>
          <cell r="FB6">
            <v>8.3850932000000003E-2</v>
          </cell>
          <cell r="FC6">
            <v>0.14758439890856501</v>
          </cell>
          <cell r="FD6">
            <v>0.123905659724819</v>
          </cell>
          <cell r="FE6">
            <v>210</v>
          </cell>
          <cell r="FF6">
            <v>151</v>
          </cell>
          <cell r="FG6">
            <v>221</v>
          </cell>
          <cell r="FH6">
            <v>50</v>
          </cell>
          <cell r="FI6" t="str">
            <v>Car-Dependent</v>
          </cell>
          <cell r="FJ6">
            <v>0</v>
          </cell>
          <cell r="FK6">
            <v>0</v>
          </cell>
          <cell r="FL6">
            <v>1</v>
          </cell>
          <cell r="FM6">
            <v>0</v>
          </cell>
          <cell r="FN6">
            <v>0</v>
          </cell>
          <cell r="FO6" t="str">
            <v>No Transit Score Availible</v>
          </cell>
          <cell r="FP6" t="str">
            <v>Yes</v>
          </cell>
          <cell r="FQ6" t="str">
            <v>Yes</v>
          </cell>
          <cell r="FS6">
            <v>321.65065296593031</v>
          </cell>
          <cell r="FT6" t="str">
            <v>northwest</v>
          </cell>
        </row>
        <row r="7">
          <cell r="D7" t="str">
            <v>Comparable</v>
          </cell>
          <cell r="E7" t="str">
            <v>INSIDE PMA</v>
          </cell>
          <cell r="F7" t="str">
            <v>Liberty Village</v>
          </cell>
          <cell r="G7" t="str">
            <v>LIHTC</v>
          </cell>
          <cell r="H7" t="str">
            <v>Family</v>
          </cell>
          <cell r="I7">
            <v>36</v>
          </cell>
          <cell r="J7" t="str">
            <v>N/A</v>
          </cell>
          <cell r="K7" t="str">
            <v>N/A</v>
          </cell>
          <cell r="L7" t="str">
            <v>2015</v>
          </cell>
          <cell r="M7" t="str">
            <v>n/a</v>
          </cell>
          <cell r="N7" t="str">
            <v>Garden</v>
          </cell>
          <cell r="O7" t="str">
            <v>2</v>
          </cell>
          <cell r="P7" t="str">
            <v>2.7 miles</v>
          </cell>
          <cell r="Q7" t="str">
            <v>@50%, @60%</v>
          </cell>
          <cell r="R7" t="str">
            <v>109 Liberty Circle Greenwood, SC 29649</v>
          </cell>
          <cell r="S7" t="str">
            <v>109 Liberty Circle</v>
          </cell>
          <cell r="T7" t="str">
            <v>Greenwood</v>
          </cell>
          <cell r="U7" t="str">
            <v>Greenwood</v>
          </cell>
          <cell r="V7" t="str">
            <v>SC</v>
          </cell>
          <cell r="W7" t="str">
            <v>29649</v>
          </cell>
          <cell r="X7">
            <v>0</v>
          </cell>
          <cell r="Y7" t="str">
            <v>0.0%</v>
          </cell>
          <cell r="Z7" t="str">
            <v>3</v>
          </cell>
          <cell r="AA7" t="str">
            <v>Increased up to 6% since 2Q2024</v>
          </cell>
          <cell r="AB7" t="str">
            <v>42</v>
          </cell>
          <cell r="AC7" t="str">
            <v>Yes; five households in length</v>
          </cell>
          <cell r="AD7" t="str">
            <v/>
          </cell>
          <cell r="AE7" t="str">
            <v>None</v>
          </cell>
          <cell r="AF7" t="str">
            <v>Within one week</v>
          </cell>
          <cell r="AG7" t="str">
            <v>11/01/2015</v>
          </cell>
          <cell r="AH7" t="str">
            <v>02/01/2016</v>
          </cell>
          <cell r="AI7" t="str">
            <v>2015-11-01</v>
          </cell>
          <cell r="AJ7" t="str">
            <v>2016-02-01</v>
          </cell>
          <cell r="AK7" t="str">
            <v>12</v>
          </cell>
          <cell r="AL7" t="str">
            <v>no</v>
          </cell>
          <cell r="AM7" t="str">
            <v>no</v>
          </cell>
          <cell r="AN7" t="str">
            <v>no</v>
          </cell>
          <cell r="AO7" t="str">
            <v>no</v>
          </cell>
          <cell r="AP7" t="str">
            <v>no</v>
          </cell>
          <cell r="AQ7" t="str">
            <v>no</v>
          </cell>
          <cell r="AR7" t="str">
            <v>no</v>
          </cell>
          <cell r="AS7" t="str">
            <v>yes</v>
          </cell>
          <cell r="AT7" t="str">
            <v>central</v>
          </cell>
          <cell r="AU7" t="str">
            <v>electric</v>
          </cell>
          <cell r="AV7" t="str">
            <v>electric</v>
          </cell>
          <cell r="AW7" t="str">
            <v>electric</v>
          </cell>
          <cell r="AX7" t="str">
            <v>yes</v>
          </cell>
          <cell r="AY7" t="str">
            <v>yes</v>
          </cell>
          <cell r="AZ7" t="str">
            <v>no</v>
          </cell>
          <cell r="BA7" t="str">
            <v>no</v>
          </cell>
          <cell r="BB7" t="str">
            <v>yes</v>
          </cell>
          <cell r="BC7" t="str">
            <v>yes</v>
          </cell>
          <cell r="BD7" t="str">
            <v>yes</v>
          </cell>
          <cell r="BE7" t="str">
            <v>yes</v>
          </cell>
          <cell r="BF7" t="str">
            <v>no</v>
          </cell>
          <cell r="BG7" t="str">
            <v>yes</v>
          </cell>
          <cell r="BH7" t="str">
            <v>no</v>
          </cell>
          <cell r="BI7" t="str">
            <v>no</v>
          </cell>
          <cell r="BJ7" t="str">
            <v>yes</v>
          </cell>
          <cell r="BK7" t="str">
            <v>no</v>
          </cell>
          <cell r="BL7" t="str">
            <v>no</v>
          </cell>
          <cell r="BM7" t="str">
            <v>yes</v>
          </cell>
          <cell r="BN7" t="str">
            <v>yes</v>
          </cell>
          <cell r="BO7" t="str">
            <v>no</v>
          </cell>
          <cell r="BP7" t="str">
            <v>yes</v>
          </cell>
          <cell r="BQ7" t="str">
            <v>no</v>
          </cell>
          <cell r="BR7" t="str">
            <v>no</v>
          </cell>
          <cell r="BS7" t="str">
            <v>no</v>
          </cell>
          <cell r="BT7" t="str">
            <v>no</v>
          </cell>
          <cell r="BU7" t="str">
            <v>no</v>
          </cell>
          <cell r="BV7" t="str">
            <v>no</v>
          </cell>
          <cell r="BW7" t="str">
            <v>no</v>
          </cell>
          <cell r="BX7" t="str">
            <v>yes</v>
          </cell>
          <cell r="BY7" t="str">
            <v>no</v>
          </cell>
          <cell r="BZ7" t="str">
            <v>yes</v>
          </cell>
          <cell r="CA7" t="str">
            <v>no</v>
          </cell>
          <cell r="CB7" t="str">
            <v>no</v>
          </cell>
          <cell r="CC7" t="str">
            <v>yes</v>
          </cell>
          <cell r="CD7" t="str">
            <v>no</v>
          </cell>
          <cell r="CE7" t="str">
            <v>no</v>
          </cell>
          <cell r="CF7" t="str">
            <v>no</v>
          </cell>
          <cell r="CG7" t="str">
            <v>no</v>
          </cell>
          <cell r="CH7" t="str">
            <v>yes</v>
          </cell>
          <cell r="CI7" t="str">
            <v>no</v>
          </cell>
          <cell r="CJ7" t="str">
            <v>no</v>
          </cell>
          <cell r="CK7" t="str">
            <v>no</v>
          </cell>
          <cell r="CL7" t="str">
            <v>yes</v>
          </cell>
          <cell r="CM7" t="str">
            <v>no</v>
          </cell>
          <cell r="CN7" t="str">
            <v>no</v>
          </cell>
          <cell r="CO7" t="str">
            <v>yes</v>
          </cell>
          <cell r="CP7" t="str">
            <v>yes</v>
          </cell>
          <cell r="CQ7" t="str">
            <v>yes</v>
          </cell>
          <cell r="CR7" t="str">
            <v>yes</v>
          </cell>
          <cell r="CS7" t="str">
            <v>yes</v>
          </cell>
          <cell r="CT7" t="str">
            <v>no</v>
          </cell>
          <cell r="CU7" t="str">
            <v>no</v>
          </cell>
          <cell r="CV7" t="str">
            <v>no</v>
          </cell>
          <cell r="CW7" t="str">
            <v>no</v>
          </cell>
          <cell r="CX7" t="str">
            <v>no</v>
          </cell>
          <cell r="CY7" t="str">
            <v>no</v>
          </cell>
          <cell r="CZ7" t="str">
            <v>no</v>
          </cell>
          <cell r="DA7" t="str">
            <v>no</v>
          </cell>
          <cell r="DB7" t="str">
            <v>70</v>
          </cell>
          <cell r="DC7" t="str">
            <v>0</v>
          </cell>
          <cell r="DD7" t="str">
            <v>0</v>
          </cell>
          <cell r="DE7" t="str">
            <v>0</v>
          </cell>
          <cell r="DF7" t="str">
            <v>0</v>
          </cell>
          <cell r="DG7" t="str">
            <v>0</v>
          </cell>
          <cell r="DH7" t="str">
            <v>no</v>
          </cell>
          <cell r="DI7" t="str">
            <v>no</v>
          </cell>
          <cell r="DJ7" t="str">
            <v>no</v>
          </cell>
          <cell r="DK7" t="str">
            <v>no</v>
          </cell>
          <cell r="DL7" t="str">
            <v>no</v>
          </cell>
          <cell r="DM7" t="str">
            <v>no</v>
          </cell>
          <cell r="DN7" t="str">
            <v>yes</v>
          </cell>
          <cell r="DO7" t="str">
            <v>no</v>
          </cell>
          <cell r="DP7" t="str">
            <v>no</v>
          </cell>
          <cell r="DQ7" t="str">
            <v>no</v>
          </cell>
          <cell r="DR7" t="str">
            <v>no</v>
          </cell>
          <cell r="DS7" t="str">
            <v>no</v>
          </cell>
          <cell r="DT7" t="str">
            <v>no</v>
          </cell>
          <cell r="DU7" t="str">
            <v>no</v>
          </cell>
          <cell r="DV7" t="str">
            <v>no</v>
          </cell>
          <cell r="DW7" t="str">
            <v>no</v>
          </cell>
          <cell r="DX7" t="str">
            <v>no</v>
          </cell>
          <cell r="DY7" t="str">
            <v>no</v>
          </cell>
          <cell r="DZ7" t="str">
            <v>no</v>
          </cell>
          <cell r="EA7" t="str">
            <v>no</v>
          </cell>
          <cell r="EB7" t="str">
            <v>Mixed tenancy from the Greenwood area; roughly 50 percent senior</v>
          </cell>
          <cell r="EC7" t="str">
            <v>-82.1980427</v>
          </cell>
          <cell r="ED7" t="str">
            <v>34.2088863</v>
          </cell>
          <cell r="EE7" t="str">
            <v>2025-04-29</v>
          </cell>
          <cell r="EG7" t="str">
            <v>LIHTC</v>
          </cell>
          <cell r="EH7" t="str">
            <v>LIHTC-INSIDE PMA</v>
          </cell>
          <cell r="EJ7">
            <v>181352</v>
          </cell>
          <cell r="EN7" t="str">
            <v>The contact noted that the rents are set below the maximum allowable rates; however, the contact reported that higher rents are likely achievable. The contact also reported that there is a high demand for low income housing in the area.</v>
          </cell>
          <cell r="EO7">
            <v>667</v>
          </cell>
          <cell r="EP7">
            <v>154154</v>
          </cell>
          <cell r="EQ7">
            <v>5391458</v>
          </cell>
          <cell r="ER7">
            <v>0.16941529235382299</v>
          </cell>
          <cell r="ES7">
            <v>67518</v>
          </cell>
          <cell r="ET7">
            <v>53944</v>
          </cell>
          <cell r="EU7">
            <v>66031</v>
          </cell>
          <cell r="EV7">
            <v>0.40264026402640202</v>
          </cell>
          <cell r="EW7">
            <v>0.20584773420362701</v>
          </cell>
          <cell r="EX7">
            <v>0.242628057416822</v>
          </cell>
          <cell r="EY7">
            <v>0.51485148514851398</v>
          </cell>
          <cell r="EZ7">
            <v>0.64656786700000002</v>
          </cell>
          <cell r="FA7">
            <v>0.63346628285835804</v>
          </cell>
          <cell r="FB7">
            <v>8.2508251000000005E-2</v>
          </cell>
          <cell r="FC7">
            <v>0.14758439890856501</v>
          </cell>
          <cell r="FD7">
            <v>0.123905659724819</v>
          </cell>
          <cell r="FE7">
            <v>144</v>
          </cell>
          <cell r="FF7">
            <v>108</v>
          </cell>
          <cell r="FG7">
            <v>151</v>
          </cell>
          <cell r="FH7">
            <v>34</v>
          </cell>
          <cell r="FI7" t="str">
            <v>Car-Dependent</v>
          </cell>
          <cell r="FJ7">
            <v>0</v>
          </cell>
          <cell r="FK7">
            <v>0</v>
          </cell>
          <cell r="FL7">
            <v>1</v>
          </cell>
          <cell r="FM7">
            <v>0</v>
          </cell>
          <cell r="FN7">
            <v>0</v>
          </cell>
          <cell r="FO7" t="str">
            <v>No Transit Score Availible</v>
          </cell>
          <cell r="FP7" t="str">
            <v>Yes</v>
          </cell>
          <cell r="FQ7" t="str">
            <v>Yes</v>
          </cell>
          <cell r="FS7">
            <v>310.12753221561496</v>
          </cell>
          <cell r="FT7" t="str">
            <v>northwest</v>
          </cell>
        </row>
        <row r="8">
          <cell r="D8" t="str">
            <v>Comparable</v>
          </cell>
          <cell r="E8" t="str">
            <v>INSIDE PMA</v>
          </cell>
          <cell r="F8" t="str">
            <v>Oakmont Place</v>
          </cell>
          <cell r="G8" t="str">
            <v>LIHTC</v>
          </cell>
          <cell r="H8" t="str">
            <v>Family</v>
          </cell>
          <cell r="I8">
            <v>56</v>
          </cell>
          <cell r="J8" t="str">
            <v>N/A</v>
          </cell>
          <cell r="K8" t="str">
            <v>N/A</v>
          </cell>
          <cell r="L8" t="str">
            <v>2013</v>
          </cell>
          <cell r="M8" t="str">
            <v>n/a</v>
          </cell>
          <cell r="N8" t="str">
            <v>Garden</v>
          </cell>
          <cell r="O8" t="str">
            <v>2</v>
          </cell>
          <cell r="P8" t="str">
            <v>3.8 miles</v>
          </cell>
          <cell r="Q8" t="str">
            <v>@50%, @60%</v>
          </cell>
          <cell r="R8" t="str">
            <v>104 Pampas Drive Greenwood, SC 29649</v>
          </cell>
          <cell r="S8" t="str">
            <v>104 Pampas Drive</v>
          </cell>
          <cell r="T8" t="str">
            <v>Greenwood</v>
          </cell>
          <cell r="U8" t="str">
            <v>Greenwood</v>
          </cell>
          <cell r="V8" t="str">
            <v>SC</v>
          </cell>
          <cell r="W8" t="str">
            <v>29649</v>
          </cell>
          <cell r="X8">
            <v>0</v>
          </cell>
          <cell r="Y8" t="str">
            <v>0.0%</v>
          </cell>
          <cell r="Z8" t="str">
            <v>15</v>
          </cell>
          <cell r="AA8" t="str">
            <v>Kept at 2024 max</v>
          </cell>
          <cell r="AB8" t="str">
            <v>N/A</v>
          </cell>
          <cell r="AC8" t="str">
            <v>None</v>
          </cell>
          <cell r="AD8" t="str">
            <v/>
          </cell>
          <cell r="AE8" t="str">
            <v>None</v>
          </cell>
          <cell r="AF8" t="str">
            <v>Within two weeks</v>
          </cell>
          <cell r="AG8" t="str">
            <v/>
          </cell>
          <cell r="AH8" t="str">
            <v/>
          </cell>
          <cell r="AI8" t="str">
            <v/>
          </cell>
          <cell r="AJ8" t="str">
            <v/>
          </cell>
          <cell r="AK8" t="str">
            <v/>
          </cell>
          <cell r="AL8" t="str">
            <v>no</v>
          </cell>
          <cell r="AM8" t="str">
            <v>no</v>
          </cell>
          <cell r="AN8" t="str">
            <v>no</v>
          </cell>
          <cell r="AO8" t="str">
            <v>no</v>
          </cell>
          <cell r="AP8" t="str">
            <v>no</v>
          </cell>
          <cell r="AQ8" t="str">
            <v>yes</v>
          </cell>
          <cell r="AR8" t="str">
            <v>yes</v>
          </cell>
          <cell r="AS8" t="str">
            <v>yes</v>
          </cell>
          <cell r="AT8" t="str">
            <v>central</v>
          </cell>
          <cell r="AU8" t="str">
            <v>electric</v>
          </cell>
          <cell r="AV8" t="str">
            <v>electric</v>
          </cell>
          <cell r="AW8" t="str">
            <v>electric</v>
          </cell>
          <cell r="AX8" t="str">
            <v>no</v>
          </cell>
          <cell r="AY8" t="str">
            <v>yes</v>
          </cell>
          <cell r="AZ8" t="str">
            <v>no</v>
          </cell>
          <cell r="BA8" t="str">
            <v>no</v>
          </cell>
          <cell r="BB8" t="str">
            <v>yes</v>
          </cell>
          <cell r="BC8" t="str">
            <v>yes</v>
          </cell>
          <cell r="BD8" t="str">
            <v>yes</v>
          </cell>
          <cell r="BE8" t="str">
            <v>yes</v>
          </cell>
          <cell r="BF8" t="str">
            <v>no</v>
          </cell>
          <cell r="BG8" t="str">
            <v>yes</v>
          </cell>
          <cell r="BH8" t="str">
            <v>no</v>
          </cell>
          <cell r="BI8" t="str">
            <v>no</v>
          </cell>
          <cell r="BJ8" t="str">
            <v>yes</v>
          </cell>
          <cell r="BK8" t="str">
            <v>no</v>
          </cell>
          <cell r="BL8" t="str">
            <v>no</v>
          </cell>
          <cell r="BM8" t="str">
            <v>yes</v>
          </cell>
          <cell r="BN8" t="str">
            <v>yes</v>
          </cell>
          <cell r="BO8" t="str">
            <v>no</v>
          </cell>
          <cell r="BP8" t="str">
            <v>yes</v>
          </cell>
          <cell r="BQ8" t="str">
            <v>no</v>
          </cell>
          <cell r="BR8" t="str">
            <v>no</v>
          </cell>
          <cell r="BS8" t="str">
            <v>no</v>
          </cell>
          <cell r="BT8" t="str">
            <v>no</v>
          </cell>
          <cell r="BU8" t="str">
            <v>no</v>
          </cell>
          <cell r="BV8" t="str">
            <v>no</v>
          </cell>
          <cell r="BW8" t="str">
            <v>no</v>
          </cell>
          <cell r="BX8" t="str">
            <v>yes</v>
          </cell>
          <cell r="BY8" t="str">
            <v>no</v>
          </cell>
          <cell r="BZ8" t="str">
            <v>yes</v>
          </cell>
          <cell r="CA8" t="str">
            <v>no</v>
          </cell>
          <cell r="CB8" t="str">
            <v>no</v>
          </cell>
          <cell r="CC8" t="str">
            <v>yes</v>
          </cell>
          <cell r="CD8" t="str">
            <v>no</v>
          </cell>
          <cell r="CE8" t="str">
            <v>no</v>
          </cell>
          <cell r="CF8" t="str">
            <v>no</v>
          </cell>
          <cell r="CG8" t="str">
            <v>no</v>
          </cell>
          <cell r="CH8" t="str">
            <v>yes</v>
          </cell>
          <cell r="CI8" t="str">
            <v>no</v>
          </cell>
          <cell r="CJ8" t="str">
            <v>no</v>
          </cell>
          <cell r="CK8" t="str">
            <v>no</v>
          </cell>
          <cell r="CL8" t="str">
            <v>yes</v>
          </cell>
          <cell r="CM8" t="str">
            <v>no</v>
          </cell>
          <cell r="CN8" t="str">
            <v>no</v>
          </cell>
          <cell r="CO8" t="str">
            <v>yes</v>
          </cell>
          <cell r="CP8" t="str">
            <v>yes</v>
          </cell>
          <cell r="CQ8" t="str">
            <v>yes</v>
          </cell>
          <cell r="CR8" t="str">
            <v>yes</v>
          </cell>
          <cell r="CS8" t="str">
            <v>yes</v>
          </cell>
          <cell r="CT8" t="str">
            <v>no</v>
          </cell>
          <cell r="CU8" t="str">
            <v>no</v>
          </cell>
          <cell r="CV8" t="str">
            <v>no</v>
          </cell>
          <cell r="CW8" t="str">
            <v>no</v>
          </cell>
          <cell r="CX8" t="str">
            <v>no</v>
          </cell>
          <cell r="CY8" t="str">
            <v>no</v>
          </cell>
          <cell r="CZ8" t="str">
            <v>no</v>
          </cell>
          <cell r="DA8" t="str">
            <v>no</v>
          </cell>
          <cell r="DB8" t="str">
            <v>n/a</v>
          </cell>
          <cell r="DC8" t="str">
            <v>0</v>
          </cell>
          <cell r="DD8" t="str">
            <v>0</v>
          </cell>
          <cell r="DE8" t="str">
            <v>0</v>
          </cell>
          <cell r="DF8" t="str">
            <v>0</v>
          </cell>
          <cell r="DG8" t="str">
            <v>0</v>
          </cell>
          <cell r="DH8" t="str">
            <v>no</v>
          </cell>
          <cell r="DI8" t="str">
            <v>no</v>
          </cell>
          <cell r="DJ8" t="str">
            <v>no</v>
          </cell>
          <cell r="DK8" t="str">
            <v>no</v>
          </cell>
          <cell r="DL8" t="str">
            <v>no</v>
          </cell>
          <cell r="DM8" t="str">
            <v>no</v>
          </cell>
          <cell r="DN8" t="str">
            <v>no</v>
          </cell>
          <cell r="DO8" t="str">
            <v>no</v>
          </cell>
          <cell r="DP8" t="str">
            <v>no</v>
          </cell>
          <cell r="DQ8" t="str">
            <v>no</v>
          </cell>
          <cell r="DR8" t="str">
            <v>no</v>
          </cell>
          <cell r="DS8" t="str">
            <v>no</v>
          </cell>
          <cell r="DT8" t="str">
            <v>no</v>
          </cell>
          <cell r="DU8" t="str">
            <v>no</v>
          </cell>
          <cell r="DV8" t="str">
            <v>no</v>
          </cell>
          <cell r="DW8" t="str">
            <v>no</v>
          </cell>
          <cell r="DX8" t="str">
            <v>no</v>
          </cell>
          <cell r="DY8" t="str">
            <v>no</v>
          </cell>
          <cell r="DZ8" t="str">
            <v>no</v>
          </cell>
          <cell r="EA8" t="str">
            <v>no</v>
          </cell>
          <cell r="EB8" t="str">
            <v>Mixed tenancy with majority families; roughly five percent seniors</v>
          </cell>
          <cell r="EC8" t="str">
            <v>-82.1623091</v>
          </cell>
          <cell r="ED8" t="str">
            <v>34.2384872</v>
          </cell>
          <cell r="EE8" t="str">
            <v>2025-04-29</v>
          </cell>
          <cell r="EG8" t="str">
            <v>LIHTC</v>
          </cell>
          <cell r="EH8" t="str">
            <v>LIHTC-INSIDE PMA</v>
          </cell>
          <cell r="EJ8">
            <v>181351</v>
          </cell>
          <cell r="EN8" t="str">
            <v>The property typically has a waiting list; however, units are currently being rented on a first come first serve basis, as the property builds back up its waiting list. According to the contact there is a strong demand for affordable housing in the area.</v>
          </cell>
          <cell r="EO8">
            <v>414</v>
          </cell>
          <cell r="EP8">
            <v>154154</v>
          </cell>
          <cell r="EQ8">
            <v>5391458</v>
          </cell>
          <cell r="ER8">
            <v>0.17149758454106201</v>
          </cell>
          <cell r="ES8">
            <v>51681</v>
          </cell>
          <cell r="ET8">
            <v>53944</v>
          </cell>
          <cell r="EU8">
            <v>66031</v>
          </cell>
          <cell r="EV8">
            <v>0.3</v>
          </cell>
          <cell r="EW8">
            <v>0.20584773420362701</v>
          </cell>
          <cell r="EX8">
            <v>0.242628057416822</v>
          </cell>
          <cell r="EY8">
            <v>0.61</v>
          </cell>
          <cell r="EZ8">
            <v>0.64656786700000002</v>
          </cell>
          <cell r="FA8">
            <v>0.63346628285835804</v>
          </cell>
          <cell r="FB8">
            <v>0.09</v>
          </cell>
          <cell r="FC8">
            <v>0.14758439890856501</v>
          </cell>
          <cell r="FD8">
            <v>0.123905659724819</v>
          </cell>
          <cell r="FE8">
            <v>115</v>
          </cell>
          <cell r="FF8">
            <v>100</v>
          </cell>
          <cell r="FG8">
            <v>117</v>
          </cell>
          <cell r="FH8">
            <v>1</v>
          </cell>
          <cell r="FI8" t="str">
            <v>Car-Dependent</v>
          </cell>
          <cell r="FJ8">
            <v>1</v>
          </cell>
          <cell r="FK8">
            <v>1</v>
          </cell>
          <cell r="FL8">
            <v>0</v>
          </cell>
          <cell r="FM8">
            <v>0</v>
          </cell>
          <cell r="FN8">
            <v>0</v>
          </cell>
          <cell r="FO8" t="str">
            <v>No Transit Score Availible</v>
          </cell>
          <cell r="FP8" t="str">
            <v>Yes</v>
          </cell>
          <cell r="FQ8" t="str">
            <v>Yes</v>
          </cell>
          <cell r="FS8">
            <v>359.36773369952908</v>
          </cell>
          <cell r="FT8" t="str">
            <v>north</v>
          </cell>
        </row>
        <row r="9">
          <cell r="D9" t="str">
            <v>Comparable</v>
          </cell>
          <cell r="E9" t="str">
            <v>INSIDE PMA</v>
          </cell>
          <cell r="F9" t="str">
            <v>Sterling Ridge</v>
          </cell>
          <cell r="G9" t="str">
            <v>LIHTC</v>
          </cell>
          <cell r="H9" t="str">
            <v>Family</v>
          </cell>
          <cell r="I9">
            <v>39</v>
          </cell>
          <cell r="J9" t="str">
            <v>N/A</v>
          </cell>
          <cell r="K9" t="str">
            <v>N/A</v>
          </cell>
          <cell r="L9" t="str">
            <v>2013</v>
          </cell>
          <cell r="M9" t="str">
            <v>n/a</v>
          </cell>
          <cell r="N9" t="str">
            <v>Garden</v>
          </cell>
          <cell r="O9" t="str">
            <v>2</v>
          </cell>
          <cell r="P9" t="str">
            <v>2.6 miles</v>
          </cell>
          <cell r="Q9" t="str">
            <v>@50%, @60%</v>
          </cell>
          <cell r="R9" t="str">
            <v>128 Leslie Drive Greenwood, SC 29649</v>
          </cell>
          <cell r="S9" t="str">
            <v>128 Leslie Drive</v>
          </cell>
          <cell r="T9" t="str">
            <v>Greenwood</v>
          </cell>
          <cell r="U9" t="str">
            <v>Greenwood</v>
          </cell>
          <cell r="V9" t="str">
            <v>SC</v>
          </cell>
          <cell r="W9" t="str">
            <v>29649</v>
          </cell>
          <cell r="X9">
            <v>0</v>
          </cell>
          <cell r="Y9" t="str">
            <v>0.0%</v>
          </cell>
          <cell r="Z9" t="str">
            <v>3</v>
          </cell>
          <cell r="AA9" t="str">
            <v>Increased up to 7%</v>
          </cell>
          <cell r="AB9" t="str">
            <v>23</v>
          </cell>
          <cell r="AC9" t="str">
            <v>Yes; five households in length</v>
          </cell>
          <cell r="AD9" t="str">
            <v/>
          </cell>
          <cell r="AE9" t="str">
            <v>None</v>
          </cell>
          <cell r="AF9" t="str">
            <v>Within one week</v>
          </cell>
          <cell r="AG9" t="str">
            <v>08/01/2013</v>
          </cell>
          <cell r="AH9" t="str">
            <v>11/01/2013</v>
          </cell>
          <cell r="AI9" t="str">
            <v>2013-08-01</v>
          </cell>
          <cell r="AJ9" t="str">
            <v>2013-11-01</v>
          </cell>
          <cell r="AK9" t="str">
            <v>13</v>
          </cell>
          <cell r="AL9" t="str">
            <v>no</v>
          </cell>
          <cell r="AM9" t="str">
            <v>no</v>
          </cell>
          <cell r="AN9" t="str">
            <v>no</v>
          </cell>
          <cell r="AO9" t="str">
            <v>no</v>
          </cell>
          <cell r="AP9" t="str">
            <v>no</v>
          </cell>
          <cell r="AQ9" t="str">
            <v>no</v>
          </cell>
          <cell r="AR9" t="str">
            <v>no</v>
          </cell>
          <cell r="AS9" t="str">
            <v>yes</v>
          </cell>
          <cell r="AT9" t="str">
            <v>central</v>
          </cell>
          <cell r="AU9" t="str">
            <v>electric</v>
          </cell>
          <cell r="AV9" t="str">
            <v>electric</v>
          </cell>
          <cell r="AW9" t="str">
            <v>electric</v>
          </cell>
          <cell r="AX9" t="str">
            <v>yes</v>
          </cell>
          <cell r="AY9" t="str">
            <v>yes</v>
          </cell>
          <cell r="AZ9" t="str">
            <v>no</v>
          </cell>
          <cell r="BA9" t="str">
            <v>no</v>
          </cell>
          <cell r="BB9" t="str">
            <v>yes</v>
          </cell>
          <cell r="BC9" t="str">
            <v>yes</v>
          </cell>
          <cell r="BD9" t="str">
            <v>yes</v>
          </cell>
          <cell r="BE9" t="str">
            <v>yes</v>
          </cell>
          <cell r="BF9" t="str">
            <v>no</v>
          </cell>
          <cell r="BG9" t="str">
            <v>yes</v>
          </cell>
          <cell r="BH9" t="str">
            <v>no</v>
          </cell>
          <cell r="BI9" t="str">
            <v>no</v>
          </cell>
          <cell r="BJ9" t="str">
            <v>yes</v>
          </cell>
          <cell r="BK9" t="str">
            <v>no</v>
          </cell>
          <cell r="BL9" t="str">
            <v>no</v>
          </cell>
          <cell r="BM9" t="str">
            <v>yes</v>
          </cell>
          <cell r="BN9" t="str">
            <v>yes</v>
          </cell>
          <cell r="BO9" t="str">
            <v>no</v>
          </cell>
          <cell r="BP9" t="str">
            <v>yes</v>
          </cell>
          <cell r="BQ9" t="str">
            <v>no</v>
          </cell>
          <cell r="BR9" t="str">
            <v>no</v>
          </cell>
          <cell r="BS9" t="str">
            <v>no</v>
          </cell>
          <cell r="BT9" t="str">
            <v>no</v>
          </cell>
          <cell r="BU9" t="str">
            <v>no</v>
          </cell>
          <cell r="BV9" t="str">
            <v>no</v>
          </cell>
          <cell r="BW9" t="str">
            <v>no</v>
          </cell>
          <cell r="BX9" t="str">
            <v>yes</v>
          </cell>
          <cell r="BY9" t="str">
            <v>no</v>
          </cell>
          <cell r="BZ9" t="str">
            <v>yes</v>
          </cell>
          <cell r="CA9" t="str">
            <v>no</v>
          </cell>
          <cell r="CB9" t="str">
            <v>no</v>
          </cell>
          <cell r="CC9" t="str">
            <v>yes</v>
          </cell>
          <cell r="CD9" t="str">
            <v>no</v>
          </cell>
          <cell r="CE9" t="str">
            <v>no</v>
          </cell>
          <cell r="CF9" t="str">
            <v>no</v>
          </cell>
          <cell r="CG9" t="str">
            <v>no</v>
          </cell>
          <cell r="CH9" t="str">
            <v>yes</v>
          </cell>
          <cell r="CI9" t="str">
            <v>no</v>
          </cell>
          <cell r="CJ9" t="str">
            <v>no</v>
          </cell>
          <cell r="CK9" t="str">
            <v>no</v>
          </cell>
          <cell r="CL9" t="str">
            <v>yes</v>
          </cell>
          <cell r="CM9" t="str">
            <v>no</v>
          </cell>
          <cell r="CN9" t="str">
            <v>no</v>
          </cell>
          <cell r="CO9" t="str">
            <v>yes</v>
          </cell>
          <cell r="CP9" t="str">
            <v>yes</v>
          </cell>
          <cell r="CQ9" t="str">
            <v>yes</v>
          </cell>
          <cell r="CR9" t="str">
            <v>yes</v>
          </cell>
          <cell r="CS9" t="str">
            <v>yes</v>
          </cell>
          <cell r="CT9" t="str">
            <v>no</v>
          </cell>
          <cell r="CU9" t="str">
            <v>no</v>
          </cell>
          <cell r="CV9" t="str">
            <v>no</v>
          </cell>
          <cell r="CW9" t="str">
            <v>no</v>
          </cell>
          <cell r="CX9" t="str">
            <v>no</v>
          </cell>
          <cell r="CY9" t="str">
            <v>no</v>
          </cell>
          <cell r="CZ9" t="str">
            <v>no</v>
          </cell>
          <cell r="DA9" t="str">
            <v>no</v>
          </cell>
          <cell r="DB9" t="str">
            <v>75</v>
          </cell>
          <cell r="DC9" t="str">
            <v>0</v>
          </cell>
          <cell r="DD9" t="str">
            <v>0</v>
          </cell>
          <cell r="DE9" t="str">
            <v>0</v>
          </cell>
          <cell r="DF9" t="str">
            <v>0</v>
          </cell>
          <cell r="DG9" t="str">
            <v>0</v>
          </cell>
          <cell r="DH9" t="str">
            <v>no</v>
          </cell>
          <cell r="DI9" t="str">
            <v>no</v>
          </cell>
          <cell r="DJ9" t="str">
            <v>no</v>
          </cell>
          <cell r="DK9" t="str">
            <v>no</v>
          </cell>
          <cell r="DL9" t="str">
            <v>no</v>
          </cell>
          <cell r="DM9" t="str">
            <v>no</v>
          </cell>
          <cell r="DN9" t="str">
            <v>no</v>
          </cell>
          <cell r="DO9" t="str">
            <v>no</v>
          </cell>
          <cell r="DP9" t="str">
            <v>no</v>
          </cell>
          <cell r="DQ9" t="str">
            <v>no</v>
          </cell>
          <cell r="DR9" t="str">
            <v>no</v>
          </cell>
          <cell r="DS9" t="str">
            <v>no</v>
          </cell>
          <cell r="DT9" t="str">
            <v>no</v>
          </cell>
          <cell r="DU9" t="str">
            <v>no</v>
          </cell>
          <cell r="DV9" t="str">
            <v>no</v>
          </cell>
          <cell r="DW9" t="str">
            <v>no</v>
          </cell>
          <cell r="DX9" t="str">
            <v>no</v>
          </cell>
          <cell r="DY9" t="str">
            <v>no</v>
          </cell>
          <cell r="DZ9" t="str">
            <v>no</v>
          </cell>
          <cell r="EA9" t="str">
            <v>no</v>
          </cell>
          <cell r="EB9" t="str">
            <v>Mixed tenancy from the Greenwood area; roughly 50 percent senior</v>
          </cell>
          <cell r="EC9" t="str">
            <v>-82.1969308</v>
          </cell>
          <cell r="ED9" t="str">
            <v>34.2077735</v>
          </cell>
          <cell r="EE9" t="str">
            <v>2025-04-29</v>
          </cell>
          <cell r="EG9" t="str">
            <v>LIHTC</v>
          </cell>
          <cell r="EH9" t="str">
            <v>LIHTC-INSIDE PMA</v>
          </cell>
          <cell r="EJ9">
            <v>181353</v>
          </cell>
          <cell r="EN9" t="str">
            <v>The contact reported rents being set below the maximum allowable levels.  However, the contact reported higher rents were likely achievable. The contact also noted there is a high demand for low income housing in the area.</v>
          </cell>
          <cell r="EO9">
            <v>667</v>
          </cell>
          <cell r="EP9">
            <v>154154</v>
          </cell>
          <cell r="EQ9">
            <v>5391458</v>
          </cell>
          <cell r="ER9">
            <v>0.16941529235382299</v>
          </cell>
          <cell r="ES9">
            <v>67518</v>
          </cell>
          <cell r="ET9">
            <v>53944</v>
          </cell>
          <cell r="EU9">
            <v>66031</v>
          </cell>
          <cell r="EV9">
            <v>0.40264026402640202</v>
          </cell>
          <cell r="EW9">
            <v>0.20584773420362701</v>
          </cell>
          <cell r="EX9">
            <v>0.242628057416822</v>
          </cell>
          <cell r="EY9">
            <v>0.51485148514851398</v>
          </cell>
          <cell r="EZ9">
            <v>0.64656786700000002</v>
          </cell>
          <cell r="FA9">
            <v>0.63346628285835804</v>
          </cell>
          <cell r="FB9">
            <v>8.2508251000000005E-2</v>
          </cell>
          <cell r="FC9">
            <v>0.14758439890856501</v>
          </cell>
          <cell r="FD9">
            <v>0.123905659724819</v>
          </cell>
          <cell r="FE9">
            <v>144</v>
          </cell>
          <cell r="FF9">
            <v>108</v>
          </cell>
          <cell r="FG9">
            <v>151</v>
          </cell>
          <cell r="FH9">
            <v>41</v>
          </cell>
          <cell r="FI9" t="str">
            <v>Car-Dependent</v>
          </cell>
          <cell r="FJ9">
            <v>0</v>
          </cell>
          <cell r="FK9">
            <v>0</v>
          </cell>
          <cell r="FL9">
            <v>1</v>
          </cell>
          <cell r="FM9">
            <v>0</v>
          </cell>
          <cell r="FN9">
            <v>0</v>
          </cell>
          <cell r="FO9" t="str">
            <v>No Transit Score Availible</v>
          </cell>
          <cell r="FP9" t="str">
            <v>Yes</v>
          </cell>
          <cell r="FQ9" t="str">
            <v>Yes</v>
          </cell>
          <cell r="FS9">
            <v>309.73880642096282</v>
          </cell>
          <cell r="FT9" t="str">
            <v>northwest</v>
          </cell>
        </row>
        <row r="10">
          <cell r="D10" t="str">
            <v>Comparable</v>
          </cell>
          <cell r="E10" t="str">
            <v>INSIDE PMA</v>
          </cell>
          <cell r="F10" t="str">
            <v>The Gardens At Parkway</v>
          </cell>
          <cell r="G10" t="str">
            <v>LIHTC</v>
          </cell>
          <cell r="H10" t="str">
            <v>Family</v>
          </cell>
          <cell r="I10">
            <v>48</v>
          </cell>
          <cell r="J10">
            <v>48</v>
          </cell>
          <cell r="K10">
            <v>0</v>
          </cell>
          <cell r="L10" t="str">
            <v>2003</v>
          </cell>
          <cell r="M10" t="str">
            <v>n/a</v>
          </cell>
          <cell r="N10" t="str">
            <v>Garden</v>
          </cell>
          <cell r="O10" t="str">
            <v>2</v>
          </cell>
          <cell r="P10" t="str">
            <v>2.6 miles</v>
          </cell>
          <cell r="Q10" t="str">
            <v>@50%, @60%</v>
          </cell>
          <cell r="R10" t="str">
            <v>1508 Parkway Greenwood, SC 29646</v>
          </cell>
          <cell r="S10" t="str">
            <v>1508 Parkway</v>
          </cell>
          <cell r="T10" t="str">
            <v>Greenwood</v>
          </cell>
          <cell r="U10" t="str">
            <v>Greenwood</v>
          </cell>
          <cell r="V10" t="str">
            <v>SC</v>
          </cell>
          <cell r="W10" t="str">
            <v>29646</v>
          </cell>
          <cell r="X10">
            <v>0</v>
          </cell>
          <cell r="Y10" t="str">
            <v>0.0%</v>
          </cell>
          <cell r="Z10" t="str">
            <v>25</v>
          </cell>
          <cell r="AA10" t="str">
            <v>Kept at 2024 max</v>
          </cell>
          <cell r="AB10" t="str">
            <v>73</v>
          </cell>
          <cell r="AC10" t="str">
            <v>Yes; nine households total</v>
          </cell>
          <cell r="AD10" t="str">
            <v/>
          </cell>
          <cell r="AE10" t="str">
            <v>None</v>
          </cell>
          <cell r="AF10" t="str">
            <v>Within one week</v>
          </cell>
          <cell r="AG10" t="str">
            <v/>
          </cell>
          <cell r="AH10" t="str">
            <v/>
          </cell>
          <cell r="AI10" t="str">
            <v/>
          </cell>
          <cell r="AJ10" t="str">
            <v/>
          </cell>
          <cell r="AK10" t="str">
            <v/>
          </cell>
          <cell r="AL10" t="str">
            <v>no</v>
          </cell>
          <cell r="AM10" t="str">
            <v>no</v>
          </cell>
          <cell r="AN10" t="str">
            <v>no</v>
          </cell>
          <cell r="AO10" t="str">
            <v>no</v>
          </cell>
          <cell r="AP10" t="str">
            <v>no</v>
          </cell>
          <cell r="AQ10" t="str">
            <v>yes</v>
          </cell>
          <cell r="AR10" t="str">
            <v>yes</v>
          </cell>
          <cell r="AS10" t="str">
            <v>yes</v>
          </cell>
          <cell r="AT10" t="str">
            <v>central</v>
          </cell>
          <cell r="AU10" t="str">
            <v>electric</v>
          </cell>
          <cell r="AV10" t="str">
            <v>electric</v>
          </cell>
          <cell r="AW10" t="str">
            <v>electric</v>
          </cell>
          <cell r="AX10" t="str">
            <v>yes</v>
          </cell>
          <cell r="AY10" t="str">
            <v>yes</v>
          </cell>
          <cell r="AZ10" t="str">
            <v>no</v>
          </cell>
          <cell r="BA10" t="str">
            <v>no</v>
          </cell>
          <cell r="BB10" t="str">
            <v>yes</v>
          </cell>
          <cell r="BC10" t="str">
            <v>yes</v>
          </cell>
          <cell r="BD10" t="str">
            <v>yes</v>
          </cell>
          <cell r="BE10" t="str">
            <v>yes</v>
          </cell>
          <cell r="BF10" t="str">
            <v>no</v>
          </cell>
          <cell r="BG10" t="str">
            <v>yes</v>
          </cell>
          <cell r="BH10" t="str">
            <v>no</v>
          </cell>
          <cell r="BI10" t="str">
            <v>no</v>
          </cell>
          <cell r="BJ10" t="str">
            <v>yes</v>
          </cell>
          <cell r="BK10" t="str">
            <v>no</v>
          </cell>
          <cell r="BL10" t="str">
            <v>no</v>
          </cell>
          <cell r="BM10" t="str">
            <v>no</v>
          </cell>
          <cell r="BN10" t="str">
            <v>yes</v>
          </cell>
          <cell r="BO10" t="str">
            <v>no</v>
          </cell>
          <cell r="BP10" t="str">
            <v>yes</v>
          </cell>
          <cell r="BQ10" t="str">
            <v>no</v>
          </cell>
          <cell r="BR10" t="str">
            <v>no</v>
          </cell>
          <cell r="BS10" t="str">
            <v>yes</v>
          </cell>
          <cell r="BT10" t="str">
            <v>no</v>
          </cell>
          <cell r="BU10" t="str">
            <v>no</v>
          </cell>
          <cell r="BV10" t="str">
            <v>no</v>
          </cell>
          <cell r="BW10" t="str">
            <v>no</v>
          </cell>
          <cell r="BX10" t="str">
            <v>yes</v>
          </cell>
          <cell r="BY10" t="str">
            <v>no</v>
          </cell>
          <cell r="BZ10" t="str">
            <v>no</v>
          </cell>
          <cell r="CA10" t="str">
            <v>no</v>
          </cell>
          <cell r="CB10" t="str">
            <v>no</v>
          </cell>
          <cell r="CC10" t="str">
            <v>yes</v>
          </cell>
          <cell r="CD10" t="str">
            <v>no</v>
          </cell>
          <cell r="CE10" t="str">
            <v>no</v>
          </cell>
          <cell r="CF10" t="str">
            <v>no</v>
          </cell>
          <cell r="CG10" t="str">
            <v>yes</v>
          </cell>
          <cell r="CH10" t="str">
            <v>no</v>
          </cell>
          <cell r="CI10" t="str">
            <v>no</v>
          </cell>
          <cell r="CJ10" t="str">
            <v>no</v>
          </cell>
          <cell r="CK10" t="str">
            <v>no</v>
          </cell>
          <cell r="CL10" t="str">
            <v>yes</v>
          </cell>
          <cell r="CM10" t="str">
            <v>no</v>
          </cell>
          <cell r="CN10" t="str">
            <v>no</v>
          </cell>
          <cell r="CO10" t="str">
            <v>yes</v>
          </cell>
          <cell r="CP10" t="str">
            <v>yes</v>
          </cell>
          <cell r="CQ10" t="str">
            <v>no</v>
          </cell>
          <cell r="CR10" t="str">
            <v>yes</v>
          </cell>
          <cell r="CS10" t="str">
            <v>no</v>
          </cell>
          <cell r="CT10" t="str">
            <v>no</v>
          </cell>
          <cell r="CU10" t="str">
            <v>no</v>
          </cell>
          <cell r="CV10" t="str">
            <v>no</v>
          </cell>
          <cell r="CW10" t="str">
            <v>no</v>
          </cell>
          <cell r="CX10" t="str">
            <v>no</v>
          </cell>
          <cell r="CY10" t="str">
            <v>no</v>
          </cell>
          <cell r="CZ10" t="str">
            <v>no</v>
          </cell>
          <cell r="DA10" t="str">
            <v>no</v>
          </cell>
          <cell r="DB10" t="str">
            <v>n/a</v>
          </cell>
          <cell r="DC10" t="str">
            <v>0</v>
          </cell>
          <cell r="DD10" t="str">
            <v>0</v>
          </cell>
          <cell r="DE10" t="str">
            <v>0</v>
          </cell>
          <cell r="DF10" t="str">
            <v>0</v>
          </cell>
          <cell r="DG10" t="str">
            <v>0</v>
          </cell>
          <cell r="DH10" t="str">
            <v>no</v>
          </cell>
          <cell r="DI10" t="str">
            <v>yes</v>
          </cell>
          <cell r="DJ10" t="str">
            <v>no</v>
          </cell>
          <cell r="DK10" t="str">
            <v>yes</v>
          </cell>
          <cell r="DL10" t="str">
            <v>no</v>
          </cell>
          <cell r="DM10" t="str">
            <v>no</v>
          </cell>
          <cell r="DN10" t="str">
            <v>no</v>
          </cell>
          <cell r="DO10" t="str">
            <v>no</v>
          </cell>
          <cell r="DP10" t="str">
            <v>no</v>
          </cell>
          <cell r="DQ10" t="str">
            <v>no</v>
          </cell>
          <cell r="DR10" t="str">
            <v>no</v>
          </cell>
          <cell r="DS10" t="str">
            <v>no</v>
          </cell>
          <cell r="DT10" t="str">
            <v>no</v>
          </cell>
          <cell r="DU10" t="str">
            <v>no</v>
          </cell>
          <cell r="DV10" t="str">
            <v>no</v>
          </cell>
          <cell r="DW10" t="str">
            <v>no</v>
          </cell>
          <cell r="DX10" t="str">
            <v>no</v>
          </cell>
          <cell r="DY10" t="str">
            <v>no</v>
          </cell>
          <cell r="DZ10" t="str">
            <v>no</v>
          </cell>
          <cell r="EA10" t="str">
            <v>no</v>
          </cell>
          <cell r="EB10" t="str">
            <v>Mixed tenancy, with majority families; roughly 20 percent seniors</v>
          </cell>
          <cell r="EC10" t="str">
            <v>-82.1496049</v>
          </cell>
          <cell r="ED10" t="str">
            <v>34.1465789</v>
          </cell>
          <cell r="EE10" t="str">
            <v>2025-05-02</v>
          </cell>
          <cell r="EG10" t="str">
            <v>LIHTC</v>
          </cell>
          <cell r="EH10" t="str">
            <v>LIHTC-INSIDE PMA</v>
          </cell>
          <cell r="EJ10">
            <v>103925</v>
          </cell>
          <cell r="EN10" t="str">
            <v>The contact provided no additional comments at the time of interview.</v>
          </cell>
          <cell r="EO10">
            <v>79</v>
          </cell>
          <cell r="EP10">
            <v>154154</v>
          </cell>
          <cell r="EQ10">
            <v>5391458</v>
          </cell>
          <cell r="ER10">
            <v>0.215189873417721</v>
          </cell>
          <cell r="ES10">
            <v>46710</v>
          </cell>
          <cell r="ET10">
            <v>53944</v>
          </cell>
          <cell r="EU10">
            <v>66031</v>
          </cell>
          <cell r="EV10">
            <v>0.30555555555555503</v>
          </cell>
          <cell r="EW10">
            <v>0.20584773420362701</v>
          </cell>
          <cell r="EX10">
            <v>0.242628057416822</v>
          </cell>
          <cell r="EY10">
            <v>0.61111111111111105</v>
          </cell>
          <cell r="EZ10">
            <v>0.64656786700000002</v>
          </cell>
          <cell r="FA10">
            <v>0.63346628285835804</v>
          </cell>
          <cell r="FB10">
            <v>8.3333332999999996E-2</v>
          </cell>
          <cell r="FC10">
            <v>0.14758439890856501</v>
          </cell>
          <cell r="FD10">
            <v>0.123905659724819</v>
          </cell>
          <cell r="FE10">
            <v>143</v>
          </cell>
          <cell r="FF10">
            <v>137</v>
          </cell>
          <cell r="FG10">
            <v>145</v>
          </cell>
          <cell r="FH10">
            <v>1</v>
          </cell>
          <cell r="FI10" t="str">
            <v>Car-Dependent</v>
          </cell>
          <cell r="FJ10">
            <v>0</v>
          </cell>
          <cell r="FK10">
            <v>0</v>
          </cell>
          <cell r="FL10">
            <v>1</v>
          </cell>
          <cell r="FM10">
            <v>0</v>
          </cell>
          <cell r="FN10">
            <v>0</v>
          </cell>
          <cell r="FO10" t="str">
            <v>No Transit Score Availible</v>
          </cell>
          <cell r="FP10" t="str">
            <v>Yes</v>
          </cell>
          <cell r="FQ10" t="str">
            <v>Yes</v>
          </cell>
          <cell r="FS10">
            <v>164.97035492593147</v>
          </cell>
          <cell r="FT10" t="str">
            <v>south</v>
          </cell>
        </row>
        <row r="11">
          <cell r="D11" t="str">
            <v>Comparable</v>
          </cell>
          <cell r="E11" t="str">
            <v>INSIDE PMA</v>
          </cell>
          <cell r="F11" t="str">
            <v>Barrington</v>
          </cell>
          <cell r="G11" t="str">
            <v>Market</v>
          </cell>
          <cell r="H11" t="str">
            <v>Family</v>
          </cell>
          <cell r="I11">
            <v>190</v>
          </cell>
          <cell r="J11" t="str">
            <v>N/A</v>
          </cell>
          <cell r="K11" t="str">
            <v>N/A</v>
          </cell>
          <cell r="L11" t="str">
            <v>2016/2017</v>
          </cell>
          <cell r="M11" t="str">
            <v>2021</v>
          </cell>
          <cell r="N11" t="str">
            <v>Various</v>
          </cell>
          <cell r="O11" t="str">
            <v>2</v>
          </cell>
          <cell r="P11" t="str">
            <v>3.6 miles</v>
          </cell>
          <cell r="Q11" t="str">
            <v>Market</v>
          </cell>
          <cell r="R11" t="str">
            <v>101 Bevington Court Greenwood, SC 29649</v>
          </cell>
          <cell r="S11" t="str">
            <v>101 Bevington Court</v>
          </cell>
          <cell r="T11" t="str">
            <v>Greenwood</v>
          </cell>
          <cell r="U11" t="str">
            <v>Greenwood</v>
          </cell>
          <cell r="V11" t="str">
            <v>SC</v>
          </cell>
          <cell r="W11" t="str">
            <v>29649</v>
          </cell>
          <cell r="X11">
            <v>7</v>
          </cell>
          <cell r="Y11" t="str">
            <v>3.7%</v>
          </cell>
          <cell r="Z11" t="str">
            <v>37</v>
          </cell>
          <cell r="AA11" t="str">
            <v>Increased 7%</v>
          </cell>
          <cell r="AB11" t="str">
            <v>0</v>
          </cell>
          <cell r="AC11" t="str">
            <v>None</v>
          </cell>
          <cell r="AD11" t="str">
            <v/>
          </cell>
          <cell r="AE11" t="str">
            <v>None</v>
          </cell>
          <cell r="AF11" t="str">
            <v>Within two to three weeks</v>
          </cell>
          <cell r="AG11" t="str">
            <v/>
          </cell>
          <cell r="AH11" t="str">
            <v/>
          </cell>
          <cell r="AI11" t="str">
            <v/>
          </cell>
          <cell r="AJ11" t="str">
            <v/>
          </cell>
          <cell r="AK11" t="str">
            <v/>
          </cell>
          <cell r="AL11" t="str">
            <v>no</v>
          </cell>
          <cell r="AM11" t="str">
            <v>no</v>
          </cell>
          <cell r="AN11" t="str">
            <v>no</v>
          </cell>
          <cell r="AO11" t="str">
            <v>no</v>
          </cell>
          <cell r="AP11" t="str">
            <v>no</v>
          </cell>
          <cell r="AQ11" t="str">
            <v>no</v>
          </cell>
          <cell r="AR11" t="str">
            <v>no</v>
          </cell>
          <cell r="AS11" t="str">
            <v>no</v>
          </cell>
          <cell r="AT11" t="str">
            <v>central</v>
          </cell>
          <cell r="AU11" t="str">
            <v>electric</v>
          </cell>
          <cell r="AV11" t="str">
            <v>electric</v>
          </cell>
          <cell r="AW11" t="str">
            <v>electric</v>
          </cell>
          <cell r="AX11" t="str">
            <v>yes</v>
          </cell>
          <cell r="AY11" t="str">
            <v>yes</v>
          </cell>
          <cell r="AZ11" t="str">
            <v>yes</v>
          </cell>
          <cell r="BA11" t="str">
            <v>yes</v>
          </cell>
          <cell r="BB11" t="str">
            <v>no</v>
          </cell>
          <cell r="BC11" t="str">
            <v>yes</v>
          </cell>
          <cell r="BD11" t="str">
            <v>yes</v>
          </cell>
          <cell r="BE11" t="str">
            <v>yes</v>
          </cell>
          <cell r="BF11" t="str">
            <v>no</v>
          </cell>
          <cell r="BG11" t="str">
            <v>yes</v>
          </cell>
          <cell r="BH11" t="str">
            <v>no</v>
          </cell>
          <cell r="BI11" t="str">
            <v>no</v>
          </cell>
          <cell r="BJ11" t="str">
            <v>yes</v>
          </cell>
          <cell r="BK11" t="str">
            <v>no</v>
          </cell>
          <cell r="BL11" t="str">
            <v>no</v>
          </cell>
          <cell r="BM11" t="str">
            <v>yes</v>
          </cell>
          <cell r="BN11" t="str">
            <v>yes</v>
          </cell>
          <cell r="BO11" t="str">
            <v>no</v>
          </cell>
          <cell r="BP11" t="str">
            <v>yes</v>
          </cell>
          <cell r="BQ11" t="str">
            <v>no</v>
          </cell>
          <cell r="BR11" t="str">
            <v>no</v>
          </cell>
          <cell r="BS11" t="str">
            <v>yes</v>
          </cell>
          <cell r="BT11" t="str">
            <v>no</v>
          </cell>
          <cell r="BU11" t="str">
            <v>no</v>
          </cell>
          <cell r="BV11" t="str">
            <v>no</v>
          </cell>
          <cell r="BW11" t="str">
            <v>no</v>
          </cell>
          <cell r="BX11" t="str">
            <v>yes</v>
          </cell>
          <cell r="BY11" t="str">
            <v>no</v>
          </cell>
          <cell r="BZ11" t="str">
            <v>no</v>
          </cell>
          <cell r="CA11" t="str">
            <v>no</v>
          </cell>
          <cell r="CB11" t="str">
            <v>no</v>
          </cell>
          <cell r="CC11" t="str">
            <v>no</v>
          </cell>
          <cell r="CD11" t="str">
            <v>no</v>
          </cell>
          <cell r="CE11" t="str">
            <v>no</v>
          </cell>
          <cell r="CF11" t="str">
            <v>no</v>
          </cell>
          <cell r="CG11" t="str">
            <v>no</v>
          </cell>
          <cell r="CH11" t="str">
            <v>no</v>
          </cell>
          <cell r="CI11" t="str">
            <v>yes</v>
          </cell>
          <cell r="CJ11" t="str">
            <v>no</v>
          </cell>
          <cell r="CK11" t="str">
            <v>no</v>
          </cell>
          <cell r="CL11" t="str">
            <v>no</v>
          </cell>
          <cell r="CM11" t="str">
            <v>no</v>
          </cell>
          <cell r="CN11" t="str">
            <v>no</v>
          </cell>
          <cell r="CO11" t="str">
            <v>yes</v>
          </cell>
          <cell r="CP11" t="str">
            <v>yes</v>
          </cell>
          <cell r="CQ11" t="str">
            <v>no</v>
          </cell>
          <cell r="CR11" t="str">
            <v>yes</v>
          </cell>
          <cell r="CS11" t="str">
            <v>no</v>
          </cell>
          <cell r="CT11" t="str">
            <v>no</v>
          </cell>
          <cell r="CU11" t="str">
            <v>no</v>
          </cell>
          <cell r="CV11" t="str">
            <v>no</v>
          </cell>
          <cell r="CW11" t="str">
            <v>no</v>
          </cell>
          <cell r="CX11" t="str">
            <v>no</v>
          </cell>
          <cell r="CY11" t="str">
            <v>no</v>
          </cell>
          <cell r="CZ11" t="str">
            <v>no</v>
          </cell>
          <cell r="DA11" t="str">
            <v>no</v>
          </cell>
          <cell r="DB11" t="str">
            <v>n/a</v>
          </cell>
          <cell r="DC11" t="str">
            <v>0</v>
          </cell>
          <cell r="DD11" t="str">
            <v>n/a</v>
          </cell>
          <cell r="DE11" t="str">
            <v>0</v>
          </cell>
          <cell r="DF11" t="str">
            <v>0</v>
          </cell>
          <cell r="DG11" t="str">
            <v>0</v>
          </cell>
          <cell r="DH11" t="str">
            <v>no</v>
          </cell>
          <cell r="DI11" t="str">
            <v>no</v>
          </cell>
          <cell r="DJ11" t="str">
            <v>no</v>
          </cell>
          <cell r="DK11" t="str">
            <v>no</v>
          </cell>
          <cell r="DL11" t="str">
            <v>no</v>
          </cell>
          <cell r="DM11" t="str">
            <v>no</v>
          </cell>
          <cell r="DN11" t="str">
            <v>no</v>
          </cell>
          <cell r="DO11" t="str">
            <v>no</v>
          </cell>
          <cell r="DP11" t="str">
            <v>no</v>
          </cell>
          <cell r="DQ11" t="str">
            <v>no</v>
          </cell>
          <cell r="DR11" t="str">
            <v>no</v>
          </cell>
          <cell r="DS11" t="str">
            <v>no</v>
          </cell>
          <cell r="DT11" t="str">
            <v>no</v>
          </cell>
          <cell r="DU11" t="str">
            <v>no</v>
          </cell>
          <cell r="DV11" t="str">
            <v>no</v>
          </cell>
          <cell r="DW11" t="str">
            <v>no</v>
          </cell>
          <cell r="DX11" t="str">
            <v>no</v>
          </cell>
          <cell r="DY11" t="str">
            <v>no</v>
          </cell>
          <cell r="DZ11" t="str">
            <v>no</v>
          </cell>
          <cell r="EA11" t="str">
            <v>no</v>
          </cell>
          <cell r="EB11" t="str">
            <v>Mixed tenancy from local area</v>
          </cell>
          <cell r="EC11" t="str">
            <v>-82.159483</v>
          </cell>
          <cell r="ED11" t="str">
            <v>34.236008</v>
          </cell>
          <cell r="EE11" t="str">
            <v>2025-05-02</v>
          </cell>
          <cell r="EG11" t="str">
            <v>Market</v>
          </cell>
          <cell r="EH11" t="str">
            <v>Market-INSIDE PMA</v>
          </cell>
          <cell r="EJ11">
            <v>180297</v>
          </cell>
          <cell r="EN11" t="str">
            <v>The property does not accept Housing Choice Vouchers.</v>
          </cell>
          <cell r="EO11">
            <v>724</v>
          </cell>
          <cell r="EP11">
            <v>154154</v>
          </cell>
          <cell r="EQ11">
            <v>5391458</v>
          </cell>
          <cell r="ER11">
            <v>0.16436464088397701</v>
          </cell>
          <cell r="ES11">
            <v>51681</v>
          </cell>
          <cell r="ET11">
            <v>53944</v>
          </cell>
          <cell r="EU11">
            <v>66031</v>
          </cell>
          <cell r="EV11">
            <v>0.31680440771349799</v>
          </cell>
          <cell r="EW11">
            <v>0.20584773420362701</v>
          </cell>
          <cell r="EX11">
            <v>0.242628057416822</v>
          </cell>
          <cell r="EY11">
            <v>0.58953168044077098</v>
          </cell>
          <cell r="EZ11">
            <v>0.64656786700000002</v>
          </cell>
          <cell r="FA11">
            <v>0.63346628285835804</v>
          </cell>
          <cell r="FB11">
            <v>9.3663912000000002E-2</v>
          </cell>
          <cell r="FC11">
            <v>0.14758439890856501</v>
          </cell>
          <cell r="FD11">
            <v>0.123905659724819</v>
          </cell>
          <cell r="FE11">
            <v>115</v>
          </cell>
          <cell r="FF11">
            <v>100</v>
          </cell>
          <cell r="FG11">
            <v>117</v>
          </cell>
          <cell r="FH11">
            <v>10</v>
          </cell>
          <cell r="FI11" t="str">
            <v>Car-Dependent</v>
          </cell>
          <cell r="FJ11">
            <v>1</v>
          </cell>
          <cell r="FK11">
            <v>1</v>
          </cell>
          <cell r="FL11">
            <v>0</v>
          </cell>
          <cell r="FM11">
            <v>0</v>
          </cell>
          <cell r="FN11">
            <v>0</v>
          </cell>
          <cell r="FO11" t="str">
            <v>No Transit Score Availible</v>
          </cell>
          <cell r="FP11" t="str">
            <v>Yes</v>
          </cell>
          <cell r="FQ11" t="str">
            <v>No</v>
          </cell>
          <cell r="FS11">
            <v>1.88619969312617</v>
          </cell>
          <cell r="FT11" t="str">
            <v>north</v>
          </cell>
        </row>
        <row r="12">
          <cell r="D12" t="str">
            <v>Comparable</v>
          </cell>
          <cell r="E12" t="str">
            <v>INSIDE PMA</v>
          </cell>
          <cell r="F12" t="str">
            <v>Foxfield Apartments</v>
          </cell>
          <cell r="G12" t="str">
            <v>Market</v>
          </cell>
          <cell r="H12" t="str">
            <v>Family</v>
          </cell>
          <cell r="I12">
            <v>112</v>
          </cell>
          <cell r="J12">
            <v>0</v>
          </cell>
          <cell r="K12">
            <v>0</v>
          </cell>
          <cell r="L12" t="str">
            <v>1990/1995</v>
          </cell>
          <cell r="M12" t="str">
            <v>2024</v>
          </cell>
          <cell r="N12" t="str">
            <v>Garden</v>
          </cell>
          <cell r="O12" t="str">
            <v>2</v>
          </cell>
          <cell r="P12" t="str">
            <v>2.3 miles</v>
          </cell>
          <cell r="Q12" t="str">
            <v>Market</v>
          </cell>
          <cell r="R12" t="str">
            <v>400 North Emerald Road Greenwood, SC 29646</v>
          </cell>
          <cell r="S12" t="str">
            <v>400 North Emerald Road</v>
          </cell>
          <cell r="T12" t="str">
            <v>Greenwood</v>
          </cell>
          <cell r="U12" t="str">
            <v>Greenwood</v>
          </cell>
          <cell r="V12" t="str">
            <v>SC</v>
          </cell>
          <cell r="W12" t="str">
            <v>29646</v>
          </cell>
          <cell r="X12">
            <v>8</v>
          </cell>
          <cell r="Y12" t="str">
            <v>7.1%</v>
          </cell>
          <cell r="Z12" t="str">
            <v>25</v>
          </cell>
          <cell r="AA12" t="str">
            <v>Increased 2% since 2Q2024</v>
          </cell>
          <cell r="AB12" t="str">
            <v>0</v>
          </cell>
          <cell r="AC12" t="str">
            <v>None</v>
          </cell>
          <cell r="AD12" t="str">
            <v/>
          </cell>
          <cell r="AE12" t="str">
            <v>None</v>
          </cell>
          <cell r="AF12" t="str">
            <v>Within one month</v>
          </cell>
          <cell r="AG12" t="str">
            <v/>
          </cell>
          <cell r="AH12" t="str">
            <v/>
          </cell>
          <cell r="AI12" t="str">
            <v/>
          </cell>
          <cell r="AJ12" t="str">
            <v/>
          </cell>
          <cell r="AK12" t="str">
            <v/>
          </cell>
          <cell r="AL12" t="str">
            <v>no</v>
          </cell>
          <cell r="AM12" t="str">
            <v>no</v>
          </cell>
          <cell r="AN12" t="str">
            <v>no</v>
          </cell>
          <cell r="AO12" t="str">
            <v>no</v>
          </cell>
          <cell r="AP12" t="str">
            <v>no</v>
          </cell>
          <cell r="AQ12" t="str">
            <v>yes</v>
          </cell>
          <cell r="AR12" t="str">
            <v>yes</v>
          </cell>
          <cell r="AS12" t="str">
            <v>yes</v>
          </cell>
          <cell r="AT12" t="str">
            <v>central</v>
          </cell>
          <cell r="AU12" t="str">
            <v>electric</v>
          </cell>
          <cell r="AV12" t="str">
            <v>electric</v>
          </cell>
          <cell r="AW12" t="str">
            <v>gas</v>
          </cell>
          <cell r="AX12" t="str">
            <v>no</v>
          </cell>
          <cell r="AY12" t="str">
            <v>yes</v>
          </cell>
          <cell r="AZ12" t="str">
            <v>yes</v>
          </cell>
          <cell r="BA12" t="str">
            <v>no</v>
          </cell>
          <cell r="BB12" t="str">
            <v>yes</v>
          </cell>
          <cell r="BC12" t="str">
            <v>yes</v>
          </cell>
          <cell r="BD12" t="str">
            <v>yes</v>
          </cell>
          <cell r="BE12" t="str">
            <v>yes</v>
          </cell>
          <cell r="BF12" t="str">
            <v>no</v>
          </cell>
          <cell r="BG12" t="str">
            <v>no</v>
          </cell>
          <cell r="BH12" t="str">
            <v>no</v>
          </cell>
          <cell r="BI12" t="str">
            <v>no</v>
          </cell>
          <cell r="BJ12" t="str">
            <v>yes</v>
          </cell>
          <cell r="BK12" t="str">
            <v>no</v>
          </cell>
          <cell r="BL12" t="str">
            <v>no</v>
          </cell>
          <cell r="BM12" t="str">
            <v>no</v>
          </cell>
          <cell r="BN12" t="str">
            <v>yes</v>
          </cell>
          <cell r="BO12" t="str">
            <v>no</v>
          </cell>
          <cell r="BP12" t="str">
            <v>yes</v>
          </cell>
          <cell r="BQ12" t="str">
            <v>no</v>
          </cell>
          <cell r="BR12" t="str">
            <v>no</v>
          </cell>
          <cell r="BS12" t="str">
            <v>no</v>
          </cell>
          <cell r="BT12" t="str">
            <v>no</v>
          </cell>
          <cell r="BU12" t="str">
            <v>no</v>
          </cell>
          <cell r="BV12" t="str">
            <v>no</v>
          </cell>
          <cell r="BW12" t="str">
            <v>no</v>
          </cell>
          <cell r="BX12" t="str">
            <v>yes</v>
          </cell>
          <cell r="BY12" t="str">
            <v>no</v>
          </cell>
          <cell r="BZ12" t="str">
            <v>no</v>
          </cell>
          <cell r="CA12" t="str">
            <v>no</v>
          </cell>
          <cell r="CB12" t="str">
            <v>no</v>
          </cell>
          <cell r="CC12" t="str">
            <v>no</v>
          </cell>
          <cell r="CD12" t="str">
            <v>no</v>
          </cell>
          <cell r="CE12" t="str">
            <v>no</v>
          </cell>
          <cell r="CF12" t="str">
            <v>no</v>
          </cell>
          <cell r="CG12" t="str">
            <v>no</v>
          </cell>
          <cell r="CH12" t="str">
            <v>no</v>
          </cell>
          <cell r="CI12" t="str">
            <v>no</v>
          </cell>
          <cell r="CJ12" t="str">
            <v>no</v>
          </cell>
          <cell r="CK12" t="str">
            <v>no</v>
          </cell>
          <cell r="CL12" t="str">
            <v>no</v>
          </cell>
          <cell r="CM12" t="str">
            <v>no</v>
          </cell>
          <cell r="CN12" t="str">
            <v>no</v>
          </cell>
          <cell r="CO12" t="str">
            <v>yes</v>
          </cell>
          <cell r="CP12" t="str">
            <v>yes</v>
          </cell>
          <cell r="CQ12" t="str">
            <v>no</v>
          </cell>
          <cell r="CR12" t="str">
            <v>no</v>
          </cell>
          <cell r="CS12" t="str">
            <v>no</v>
          </cell>
          <cell r="CT12" t="str">
            <v>no</v>
          </cell>
          <cell r="CU12" t="str">
            <v>no</v>
          </cell>
          <cell r="CV12" t="str">
            <v>no</v>
          </cell>
          <cell r="CW12" t="str">
            <v>yes</v>
          </cell>
          <cell r="CX12" t="str">
            <v>no</v>
          </cell>
          <cell r="CY12" t="str">
            <v>no</v>
          </cell>
          <cell r="CZ12" t="str">
            <v>no</v>
          </cell>
          <cell r="DA12" t="str">
            <v>no</v>
          </cell>
          <cell r="DB12" t="str">
            <v>n/a</v>
          </cell>
          <cell r="DC12" t="str">
            <v>0</v>
          </cell>
          <cell r="DD12" t="str">
            <v>0</v>
          </cell>
          <cell r="DE12" t="str">
            <v>0</v>
          </cell>
          <cell r="DF12" t="str">
            <v>0</v>
          </cell>
          <cell r="DG12" t="str">
            <v>0</v>
          </cell>
          <cell r="DH12" t="str">
            <v>no</v>
          </cell>
          <cell r="DI12" t="str">
            <v>no</v>
          </cell>
          <cell r="DJ12" t="str">
            <v>no</v>
          </cell>
          <cell r="DK12" t="str">
            <v>no</v>
          </cell>
          <cell r="DL12" t="str">
            <v>no</v>
          </cell>
          <cell r="DM12" t="str">
            <v>no</v>
          </cell>
          <cell r="DN12" t="str">
            <v>no</v>
          </cell>
          <cell r="DO12" t="str">
            <v>no</v>
          </cell>
          <cell r="DP12" t="str">
            <v>no</v>
          </cell>
          <cell r="DQ12" t="str">
            <v>no</v>
          </cell>
          <cell r="DR12" t="str">
            <v>no</v>
          </cell>
          <cell r="DS12" t="str">
            <v>no</v>
          </cell>
          <cell r="DT12" t="str">
            <v>no</v>
          </cell>
          <cell r="DU12" t="str">
            <v>no</v>
          </cell>
          <cell r="DV12" t="str">
            <v>no</v>
          </cell>
          <cell r="DW12" t="str">
            <v>no</v>
          </cell>
          <cell r="DX12" t="str">
            <v>no</v>
          </cell>
          <cell r="DY12" t="str">
            <v>no</v>
          </cell>
          <cell r="DZ12" t="str">
            <v>no</v>
          </cell>
          <cell r="EA12" t="str">
            <v>no</v>
          </cell>
          <cell r="EB12" t="str">
            <v>Mixed tenancy</v>
          </cell>
          <cell r="EC12" t="str">
            <v>-82.1284025</v>
          </cell>
          <cell r="ED12" t="str">
            <v>34.2035572</v>
          </cell>
          <cell r="EE12" t="str">
            <v>2025-04-29</v>
          </cell>
          <cell r="EG12" t="str">
            <v>Market</v>
          </cell>
          <cell r="EH12" t="str">
            <v>Market-INSIDE PMA</v>
          </cell>
          <cell r="EJ12">
            <v>158145</v>
          </cell>
          <cell r="EN12" t="str">
            <v>The property is renovating units as they turn over. The "high" rents listed in the profile indicate renovated units, while the "low" rents indicate units that have not been renovated. Renovations include new paint, appliances, fixtures, and carpeting throughout the unit. The contact noted the elevated vacancy rate is due to the property holding units vacant for pending or ongoing renovations. The contact noted that internet is included in the rent.</v>
          </cell>
          <cell r="EO12">
            <v>179</v>
          </cell>
          <cell r="EP12">
            <v>154154</v>
          </cell>
          <cell r="EQ12">
            <v>5391458</v>
          </cell>
          <cell r="ER12">
            <v>0.18994413407821201</v>
          </cell>
          <cell r="ES12">
            <v>33071</v>
          </cell>
          <cell r="ET12">
            <v>53944</v>
          </cell>
          <cell r="EU12">
            <v>66031</v>
          </cell>
          <cell r="EV12">
            <v>0.36470588235294099</v>
          </cell>
          <cell r="EW12">
            <v>0.20584773420362701</v>
          </cell>
          <cell r="EX12">
            <v>0.242628057416822</v>
          </cell>
          <cell r="EY12">
            <v>0.52941176470588203</v>
          </cell>
          <cell r="EZ12">
            <v>0.64656786700000002</v>
          </cell>
          <cell r="FA12">
            <v>0.63346628285835804</v>
          </cell>
          <cell r="FB12">
            <v>0.11764705882352899</v>
          </cell>
          <cell r="FC12">
            <v>0.14758439890856501</v>
          </cell>
          <cell r="FD12">
            <v>0.123905659724819</v>
          </cell>
          <cell r="FE12">
            <v>154</v>
          </cell>
          <cell r="FF12">
            <v>171</v>
          </cell>
          <cell r="FG12">
            <v>152</v>
          </cell>
          <cell r="FH12">
            <v>19</v>
          </cell>
          <cell r="FI12" t="str">
            <v>Car-Dependent</v>
          </cell>
          <cell r="FJ12">
            <v>0</v>
          </cell>
          <cell r="FK12">
            <v>1</v>
          </cell>
          <cell r="FL12">
            <v>0</v>
          </cell>
          <cell r="FM12">
            <v>0</v>
          </cell>
          <cell r="FN12">
            <v>0</v>
          </cell>
          <cell r="FO12" t="str">
            <v>No Transit Score Availible</v>
          </cell>
          <cell r="FP12" t="str">
            <v>Yes</v>
          </cell>
          <cell r="FQ12" t="str">
            <v>No</v>
          </cell>
          <cell r="FS12">
            <v>53.779743462228836</v>
          </cell>
          <cell r="FT12" t="str">
            <v>northeast</v>
          </cell>
        </row>
        <row r="13">
          <cell r="D13" t="str">
            <v>Comparable</v>
          </cell>
          <cell r="E13" t="str">
            <v>INSIDE PMA</v>
          </cell>
          <cell r="F13" t="str">
            <v>Huntington Apartments</v>
          </cell>
          <cell r="G13" t="str">
            <v>Market</v>
          </cell>
          <cell r="H13" t="str">
            <v>Family</v>
          </cell>
          <cell r="I13">
            <v>92</v>
          </cell>
          <cell r="J13">
            <v>0</v>
          </cell>
          <cell r="K13">
            <v>0</v>
          </cell>
          <cell r="L13" t="str">
            <v>1981</v>
          </cell>
          <cell r="M13" t="str">
            <v>2018</v>
          </cell>
          <cell r="N13" t="str">
            <v>Various</v>
          </cell>
          <cell r="O13" t="str">
            <v>2</v>
          </cell>
          <cell r="P13" t="str">
            <v>2.5 miles</v>
          </cell>
          <cell r="Q13" t="str">
            <v>Market</v>
          </cell>
          <cell r="R13" t="str">
            <v>1814 Bypass 72 NE Greenwood, SC 29649</v>
          </cell>
          <cell r="S13" t="str">
            <v>1814 Bypass 72 NE</v>
          </cell>
          <cell r="T13" t="str">
            <v>Greenwood</v>
          </cell>
          <cell r="U13" t="str">
            <v>Greenwood</v>
          </cell>
          <cell r="V13" t="str">
            <v>SC</v>
          </cell>
          <cell r="W13" t="str">
            <v>29649</v>
          </cell>
          <cell r="X13">
            <v>2</v>
          </cell>
          <cell r="Y13" t="str">
            <v>2.2%</v>
          </cell>
          <cell r="Z13" t="str">
            <v>13</v>
          </cell>
          <cell r="AA13" t="str">
            <v>Increased up to 7.0 percent</v>
          </cell>
          <cell r="AB13" t="str">
            <v>0</v>
          </cell>
          <cell r="AC13" t="str">
            <v>None</v>
          </cell>
          <cell r="AD13" t="str">
            <v/>
          </cell>
          <cell r="AE13" t="str">
            <v>None</v>
          </cell>
          <cell r="AF13" t="str">
            <v>Within two weeks</v>
          </cell>
          <cell r="AG13" t="str">
            <v/>
          </cell>
          <cell r="AH13" t="str">
            <v/>
          </cell>
          <cell r="AI13" t="str">
            <v/>
          </cell>
          <cell r="AJ13" t="str">
            <v/>
          </cell>
          <cell r="AK13" t="str">
            <v/>
          </cell>
          <cell r="AL13" t="str">
            <v>no</v>
          </cell>
          <cell r="AM13" t="str">
            <v>no</v>
          </cell>
          <cell r="AN13" t="str">
            <v>no</v>
          </cell>
          <cell r="AO13" t="str">
            <v>no</v>
          </cell>
          <cell r="AP13" t="str">
            <v>no</v>
          </cell>
          <cell r="AQ13" t="str">
            <v>yes</v>
          </cell>
          <cell r="AR13" t="str">
            <v>yes</v>
          </cell>
          <cell r="AS13" t="str">
            <v>yes</v>
          </cell>
          <cell r="AT13" t="str">
            <v>central</v>
          </cell>
          <cell r="AU13" t="str">
            <v>electric</v>
          </cell>
          <cell r="AV13" t="str">
            <v>electric</v>
          </cell>
          <cell r="AW13" t="str">
            <v>electric</v>
          </cell>
          <cell r="AX13" t="str">
            <v>no</v>
          </cell>
          <cell r="AY13" t="str">
            <v>yes</v>
          </cell>
          <cell r="AZ13" t="str">
            <v>yes</v>
          </cell>
          <cell r="BA13" t="str">
            <v>no</v>
          </cell>
          <cell r="BB13" t="str">
            <v>yes</v>
          </cell>
          <cell r="BC13" t="str">
            <v>yes</v>
          </cell>
          <cell r="BD13" t="str">
            <v>yes</v>
          </cell>
          <cell r="BE13" t="str">
            <v>yes</v>
          </cell>
          <cell r="BF13" t="str">
            <v>no</v>
          </cell>
          <cell r="BG13" t="str">
            <v>no</v>
          </cell>
          <cell r="BH13" t="str">
            <v>no</v>
          </cell>
          <cell r="BI13" t="str">
            <v>no</v>
          </cell>
          <cell r="BJ13" t="str">
            <v>yes</v>
          </cell>
          <cell r="BK13" t="str">
            <v>no</v>
          </cell>
          <cell r="BL13" t="str">
            <v>no</v>
          </cell>
          <cell r="BM13" t="str">
            <v>no</v>
          </cell>
          <cell r="BN13" t="str">
            <v>yes</v>
          </cell>
          <cell r="BO13" t="str">
            <v>no</v>
          </cell>
          <cell r="BP13" t="str">
            <v>yes</v>
          </cell>
          <cell r="BQ13" t="str">
            <v>no</v>
          </cell>
          <cell r="BR13" t="str">
            <v>no</v>
          </cell>
          <cell r="BS13" t="str">
            <v>no</v>
          </cell>
          <cell r="BT13" t="str">
            <v>no</v>
          </cell>
          <cell r="BU13" t="str">
            <v>no</v>
          </cell>
          <cell r="BV13" t="str">
            <v>no</v>
          </cell>
          <cell r="BW13" t="str">
            <v>no</v>
          </cell>
          <cell r="BX13" t="str">
            <v>yes</v>
          </cell>
          <cell r="BY13" t="str">
            <v>no</v>
          </cell>
          <cell r="BZ13" t="str">
            <v>no</v>
          </cell>
          <cell r="CA13" t="str">
            <v>no</v>
          </cell>
          <cell r="CB13" t="str">
            <v>no</v>
          </cell>
          <cell r="CC13" t="str">
            <v>no</v>
          </cell>
          <cell r="CD13" t="str">
            <v>no</v>
          </cell>
          <cell r="CE13" t="str">
            <v>no</v>
          </cell>
          <cell r="CF13" t="str">
            <v>no</v>
          </cell>
          <cell r="CG13" t="str">
            <v>no</v>
          </cell>
          <cell r="CH13" t="str">
            <v>no</v>
          </cell>
          <cell r="CI13" t="str">
            <v>no</v>
          </cell>
          <cell r="CJ13" t="str">
            <v>no</v>
          </cell>
          <cell r="CK13" t="str">
            <v>no</v>
          </cell>
          <cell r="CL13" t="str">
            <v>yes</v>
          </cell>
          <cell r="CM13" t="str">
            <v>no</v>
          </cell>
          <cell r="CN13" t="str">
            <v>no</v>
          </cell>
          <cell r="CO13" t="str">
            <v>yes</v>
          </cell>
          <cell r="CP13" t="str">
            <v>yes</v>
          </cell>
          <cell r="CQ13" t="str">
            <v>no</v>
          </cell>
          <cell r="CR13" t="str">
            <v>yes</v>
          </cell>
          <cell r="CS13" t="str">
            <v>no</v>
          </cell>
          <cell r="CT13" t="str">
            <v>no</v>
          </cell>
          <cell r="CU13" t="str">
            <v>no</v>
          </cell>
          <cell r="CV13" t="str">
            <v>no</v>
          </cell>
          <cell r="CW13" t="str">
            <v>yes</v>
          </cell>
          <cell r="CX13" t="str">
            <v>no</v>
          </cell>
          <cell r="CY13" t="str">
            <v>no</v>
          </cell>
          <cell r="CZ13" t="str">
            <v>no</v>
          </cell>
          <cell r="DA13" t="str">
            <v>no</v>
          </cell>
          <cell r="DB13" t="str">
            <v>n/a</v>
          </cell>
          <cell r="DC13" t="str">
            <v>0</v>
          </cell>
          <cell r="DD13" t="str">
            <v>0</v>
          </cell>
          <cell r="DE13" t="str">
            <v>0</v>
          </cell>
          <cell r="DF13" t="str">
            <v>0</v>
          </cell>
          <cell r="DG13" t="str">
            <v>0</v>
          </cell>
          <cell r="DH13" t="str">
            <v>no</v>
          </cell>
          <cell r="DI13" t="str">
            <v>no</v>
          </cell>
          <cell r="DJ13" t="str">
            <v>no</v>
          </cell>
          <cell r="DK13" t="str">
            <v>no</v>
          </cell>
          <cell r="DL13" t="str">
            <v>no</v>
          </cell>
          <cell r="DM13" t="str">
            <v>no</v>
          </cell>
          <cell r="DN13" t="str">
            <v>no</v>
          </cell>
          <cell r="DO13" t="str">
            <v>no</v>
          </cell>
          <cell r="DP13" t="str">
            <v>no</v>
          </cell>
          <cell r="DQ13" t="str">
            <v>no</v>
          </cell>
          <cell r="DR13" t="str">
            <v>no</v>
          </cell>
          <cell r="DS13" t="str">
            <v>no</v>
          </cell>
          <cell r="DT13" t="str">
            <v>no</v>
          </cell>
          <cell r="DU13" t="str">
            <v>no</v>
          </cell>
          <cell r="DV13" t="str">
            <v>no</v>
          </cell>
          <cell r="DW13" t="str">
            <v>no</v>
          </cell>
          <cell r="DX13" t="str">
            <v>no</v>
          </cell>
          <cell r="DY13" t="str">
            <v>no</v>
          </cell>
          <cell r="DZ13" t="str">
            <v>no</v>
          </cell>
          <cell r="EA13" t="str">
            <v>no</v>
          </cell>
          <cell r="EB13" t="str">
            <v>Mixed tenancy</v>
          </cell>
          <cell r="EC13" t="str">
            <v>-82.164604</v>
          </cell>
          <cell r="ED13" t="str">
            <v>34.219072</v>
          </cell>
          <cell r="EE13" t="str">
            <v>2025-04-29</v>
          </cell>
          <cell r="EG13" t="str">
            <v>Market</v>
          </cell>
          <cell r="EH13" t="str">
            <v>Market-INSIDE PMA</v>
          </cell>
          <cell r="EJ13">
            <v>160727</v>
          </cell>
          <cell r="EN13" t="str">
            <v>High-speed internet is included in the rent. The property does not accept Housing Choice Vouchers.</v>
          </cell>
          <cell r="EO13">
            <v>1192</v>
          </cell>
          <cell r="EP13">
            <v>154154</v>
          </cell>
          <cell r="EQ13">
            <v>5391458</v>
          </cell>
          <cell r="ER13">
            <v>0.16191275167785199</v>
          </cell>
          <cell r="ES13">
            <v>64032</v>
          </cell>
          <cell r="ET13">
            <v>53944</v>
          </cell>
          <cell r="EU13">
            <v>66031</v>
          </cell>
          <cell r="EV13">
            <v>0.31871838111298401</v>
          </cell>
          <cell r="EW13">
            <v>0.20584773420362701</v>
          </cell>
          <cell r="EX13">
            <v>0.242628057416822</v>
          </cell>
          <cell r="EY13">
            <v>0.58516020236087596</v>
          </cell>
          <cell r="EZ13">
            <v>0.64656786700000002</v>
          </cell>
          <cell r="FA13">
            <v>0.63346628285835804</v>
          </cell>
          <cell r="FB13">
            <v>9.4435076000000007E-2</v>
          </cell>
          <cell r="FC13">
            <v>0.14758439890856501</v>
          </cell>
          <cell r="FD13">
            <v>0.123905659724819</v>
          </cell>
          <cell r="FE13">
            <v>128</v>
          </cell>
          <cell r="FF13">
            <v>92</v>
          </cell>
          <cell r="FG13">
            <v>134</v>
          </cell>
          <cell r="FH13">
            <v>38</v>
          </cell>
          <cell r="FI13" t="str">
            <v>Car-Dependent</v>
          </cell>
          <cell r="FJ13">
            <v>1</v>
          </cell>
          <cell r="FK13">
            <v>1</v>
          </cell>
          <cell r="FL13">
            <v>0</v>
          </cell>
          <cell r="FM13">
            <v>0</v>
          </cell>
          <cell r="FN13">
            <v>0</v>
          </cell>
          <cell r="FO13" t="str">
            <v>No Transit Score Availible</v>
          </cell>
          <cell r="FP13" t="str">
            <v>Yes</v>
          </cell>
          <cell r="FQ13" t="str">
            <v>No</v>
          </cell>
          <cell r="FS13">
            <v>355.97543380343564</v>
          </cell>
          <cell r="FT13" t="str">
            <v>north</v>
          </cell>
        </row>
        <row r="14">
          <cell r="D14" t="str">
            <v>Comparable</v>
          </cell>
          <cell r="E14" t="str">
            <v>INSIDE PMA</v>
          </cell>
          <cell r="F14" t="str">
            <v>University Commons</v>
          </cell>
          <cell r="G14" t="str">
            <v>Market</v>
          </cell>
          <cell r="H14" t="str">
            <v>Family</v>
          </cell>
          <cell r="I14">
            <v>106</v>
          </cell>
          <cell r="J14">
            <v>0</v>
          </cell>
          <cell r="K14">
            <v>0</v>
          </cell>
          <cell r="L14" t="str">
            <v>1977</v>
          </cell>
          <cell r="M14" t="str">
            <v>2009</v>
          </cell>
          <cell r="N14" t="str">
            <v>Garden</v>
          </cell>
          <cell r="O14" t="str">
            <v>2</v>
          </cell>
          <cell r="P14" t="str">
            <v>1.7 miles</v>
          </cell>
          <cell r="Q14" t="str">
            <v>Market</v>
          </cell>
          <cell r="R14" t="str">
            <v>1010 Grace Street Greenwood, SC 29649</v>
          </cell>
          <cell r="S14" t="str">
            <v>1010 Grace Street</v>
          </cell>
          <cell r="T14" t="str">
            <v>Greenwood</v>
          </cell>
          <cell r="U14" t="str">
            <v>Greenwood</v>
          </cell>
          <cell r="V14" t="str">
            <v>SC</v>
          </cell>
          <cell r="W14" t="str">
            <v>29649</v>
          </cell>
          <cell r="X14">
            <v>0</v>
          </cell>
          <cell r="Y14" t="str">
            <v>0.0%</v>
          </cell>
          <cell r="Z14" t="str">
            <v>25</v>
          </cell>
          <cell r="AA14" t="str">
            <v>None</v>
          </cell>
          <cell r="AB14" t="str">
            <v>0</v>
          </cell>
          <cell r="AC14" t="str">
            <v>None</v>
          </cell>
          <cell r="AD14" t="str">
            <v/>
          </cell>
          <cell r="AE14" t="str">
            <v>None</v>
          </cell>
          <cell r="AF14" t="str">
            <v>Within two weeks</v>
          </cell>
          <cell r="AG14" t="str">
            <v/>
          </cell>
          <cell r="AH14" t="str">
            <v/>
          </cell>
          <cell r="AI14" t="str">
            <v/>
          </cell>
          <cell r="AJ14" t="str">
            <v/>
          </cell>
          <cell r="AK14" t="str">
            <v/>
          </cell>
          <cell r="AL14" t="str">
            <v>no</v>
          </cell>
          <cell r="AM14" t="str">
            <v>no</v>
          </cell>
          <cell r="AN14" t="str">
            <v>no</v>
          </cell>
          <cell r="AO14" t="str">
            <v>no</v>
          </cell>
          <cell r="AP14" t="str">
            <v>no</v>
          </cell>
          <cell r="AQ14" t="str">
            <v>yes</v>
          </cell>
          <cell r="AR14" t="str">
            <v>yes</v>
          </cell>
          <cell r="AS14" t="str">
            <v>yes</v>
          </cell>
          <cell r="AT14" t="str">
            <v>central</v>
          </cell>
          <cell r="AU14" t="str">
            <v>electric</v>
          </cell>
          <cell r="AV14" t="str">
            <v>electric</v>
          </cell>
          <cell r="AW14" t="str">
            <v>electric</v>
          </cell>
          <cell r="AX14" t="str">
            <v>yes</v>
          </cell>
          <cell r="AY14" t="str">
            <v>yes</v>
          </cell>
          <cell r="AZ14" t="str">
            <v>no</v>
          </cell>
          <cell r="BA14" t="str">
            <v>no</v>
          </cell>
          <cell r="BB14" t="str">
            <v>yes</v>
          </cell>
          <cell r="BC14" t="str">
            <v>yes</v>
          </cell>
          <cell r="BD14" t="str">
            <v>yes</v>
          </cell>
          <cell r="BE14" t="str">
            <v>yes</v>
          </cell>
          <cell r="BF14" t="str">
            <v>no</v>
          </cell>
          <cell r="BG14" t="str">
            <v>no</v>
          </cell>
          <cell r="BH14" t="str">
            <v>yes</v>
          </cell>
          <cell r="BI14" t="str">
            <v>no</v>
          </cell>
          <cell r="BJ14" t="str">
            <v>yes</v>
          </cell>
          <cell r="BK14" t="str">
            <v>no</v>
          </cell>
          <cell r="BL14" t="str">
            <v>no</v>
          </cell>
          <cell r="BM14" t="str">
            <v>yes</v>
          </cell>
          <cell r="BN14" t="str">
            <v>yes</v>
          </cell>
          <cell r="BO14" t="str">
            <v>no</v>
          </cell>
          <cell r="BP14" t="str">
            <v>yes</v>
          </cell>
          <cell r="BQ14" t="str">
            <v>no</v>
          </cell>
          <cell r="BR14" t="str">
            <v>no</v>
          </cell>
          <cell r="BS14" t="str">
            <v>no</v>
          </cell>
          <cell r="BT14" t="str">
            <v>no</v>
          </cell>
          <cell r="BU14" t="str">
            <v>no</v>
          </cell>
          <cell r="BV14" t="str">
            <v>no</v>
          </cell>
          <cell r="BW14" t="str">
            <v>no</v>
          </cell>
          <cell r="BX14" t="str">
            <v>yes</v>
          </cell>
          <cell r="BY14" t="str">
            <v>no</v>
          </cell>
          <cell r="BZ14" t="str">
            <v>no</v>
          </cell>
          <cell r="CA14" t="str">
            <v>no</v>
          </cell>
          <cell r="CB14" t="str">
            <v>no</v>
          </cell>
          <cell r="CC14" t="str">
            <v>yes</v>
          </cell>
          <cell r="CD14" t="str">
            <v>no</v>
          </cell>
          <cell r="CE14" t="str">
            <v>no</v>
          </cell>
          <cell r="CF14" t="str">
            <v>no</v>
          </cell>
          <cell r="CG14" t="str">
            <v>no</v>
          </cell>
          <cell r="CH14" t="str">
            <v>yes</v>
          </cell>
          <cell r="CI14" t="str">
            <v>no</v>
          </cell>
          <cell r="CJ14" t="str">
            <v>no</v>
          </cell>
          <cell r="CK14" t="str">
            <v>no</v>
          </cell>
          <cell r="CL14" t="str">
            <v>yes</v>
          </cell>
          <cell r="CM14" t="str">
            <v>no</v>
          </cell>
          <cell r="CN14" t="str">
            <v>no</v>
          </cell>
          <cell r="CO14" t="str">
            <v>yes</v>
          </cell>
          <cell r="CP14" t="str">
            <v>yes</v>
          </cell>
          <cell r="CQ14" t="str">
            <v>no</v>
          </cell>
          <cell r="CR14" t="str">
            <v>no</v>
          </cell>
          <cell r="CS14" t="str">
            <v>yes</v>
          </cell>
          <cell r="CT14" t="str">
            <v>no</v>
          </cell>
          <cell r="CU14" t="str">
            <v>no</v>
          </cell>
          <cell r="CV14" t="str">
            <v>yes</v>
          </cell>
          <cell r="CW14" t="str">
            <v>yes</v>
          </cell>
          <cell r="CX14" t="str">
            <v>no</v>
          </cell>
          <cell r="CY14" t="str">
            <v>no</v>
          </cell>
          <cell r="CZ14" t="str">
            <v>no</v>
          </cell>
          <cell r="DA14" t="str">
            <v>no</v>
          </cell>
          <cell r="DB14" t="str">
            <v>n/a</v>
          </cell>
          <cell r="DC14" t="str">
            <v>0</v>
          </cell>
          <cell r="DD14" t="str">
            <v>0</v>
          </cell>
          <cell r="DE14" t="str">
            <v>0</v>
          </cell>
          <cell r="DF14" t="str">
            <v>0</v>
          </cell>
          <cell r="DG14" t="str">
            <v>0</v>
          </cell>
          <cell r="DH14" t="str">
            <v>no</v>
          </cell>
          <cell r="DI14" t="str">
            <v>no</v>
          </cell>
          <cell r="DJ14" t="str">
            <v>no</v>
          </cell>
          <cell r="DK14" t="str">
            <v>no</v>
          </cell>
          <cell r="DL14" t="str">
            <v>no</v>
          </cell>
          <cell r="DM14" t="str">
            <v>no</v>
          </cell>
          <cell r="DN14" t="str">
            <v>no</v>
          </cell>
          <cell r="DO14" t="str">
            <v>no</v>
          </cell>
          <cell r="DP14" t="str">
            <v>no</v>
          </cell>
          <cell r="DQ14" t="str">
            <v>no</v>
          </cell>
          <cell r="DR14" t="str">
            <v>no</v>
          </cell>
          <cell r="DS14" t="str">
            <v>no</v>
          </cell>
          <cell r="DT14" t="str">
            <v>no</v>
          </cell>
          <cell r="DU14" t="str">
            <v>no</v>
          </cell>
          <cell r="DV14" t="str">
            <v>no</v>
          </cell>
          <cell r="DW14" t="str">
            <v>no</v>
          </cell>
          <cell r="DX14" t="str">
            <v>no</v>
          </cell>
          <cell r="DY14" t="str">
            <v>no</v>
          </cell>
          <cell r="DZ14" t="str">
            <v>no</v>
          </cell>
          <cell r="EA14" t="str">
            <v>no</v>
          </cell>
          <cell r="EB14" t="str">
            <v>Mixture of families, students, singles, and elderly</v>
          </cell>
          <cell r="EC14" t="str">
            <v>-82.164893</v>
          </cell>
          <cell r="ED14" t="str">
            <v>34.208301</v>
          </cell>
          <cell r="EE14" t="str">
            <v>2025-04-29</v>
          </cell>
          <cell r="EG14" t="str">
            <v>Market</v>
          </cell>
          <cell r="EH14" t="str">
            <v>Market-INSIDE PMA</v>
          </cell>
          <cell r="EJ14">
            <v>4306</v>
          </cell>
          <cell r="EN14" t="str">
            <v>The "high" rents listed in the profile indicate renovated units, while the "low" rents indicate units that have not been renovated. Renovations include new countertops, cabinets, and appliances. The contact reported that the property does not accept Housing Choice Vouchers. The contact noted the high turnover is due to many of the tenants being students. The contact reported that the property does not accept Housing Choice Vouchers.</v>
          </cell>
          <cell r="EO14">
            <v>1052</v>
          </cell>
          <cell r="EP14">
            <v>154154</v>
          </cell>
          <cell r="EQ14">
            <v>5391458</v>
          </cell>
          <cell r="ER14">
            <v>0.16730038022813601</v>
          </cell>
          <cell r="ES14">
            <v>64032</v>
          </cell>
          <cell r="ET14">
            <v>53944</v>
          </cell>
          <cell r="EU14">
            <v>66031</v>
          </cell>
          <cell r="EV14">
            <v>0.29230769230769199</v>
          </cell>
          <cell r="EW14">
            <v>0.20584773420362701</v>
          </cell>
          <cell r="EX14">
            <v>0.242628057416822</v>
          </cell>
          <cell r="EY14">
            <v>0.61098901100000003</v>
          </cell>
          <cell r="EZ14">
            <v>0.64656786700000002</v>
          </cell>
          <cell r="FA14">
            <v>0.63346628285835804</v>
          </cell>
          <cell r="FB14">
            <v>9.6703296999999994E-2</v>
          </cell>
          <cell r="FC14">
            <v>0.14758439890856501</v>
          </cell>
          <cell r="FD14">
            <v>0.123905659724819</v>
          </cell>
          <cell r="FE14">
            <v>128</v>
          </cell>
          <cell r="FF14">
            <v>92</v>
          </cell>
          <cell r="FG14">
            <v>134</v>
          </cell>
          <cell r="FH14">
            <v>31</v>
          </cell>
          <cell r="FI14" t="str">
            <v>Car-Dependent</v>
          </cell>
          <cell r="FJ14">
            <v>1</v>
          </cell>
          <cell r="FK14">
            <v>1</v>
          </cell>
          <cell r="FL14">
            <v>0</v>
          </cell>
          <cell r="FM14">
            <v>0</v>
          </cell>
          <cell r="FN14">
            <v>0</v>
          </cell>
          <cell r="FO14" t="str">
            <v>No Transit Score Availible</v>
          </cell>
          <cell r="FP14" t="str">
            <v>Yes</v>
          </cell>
          <cell r="FQ14" t="str">
            <v>No</v>
          </cell>
          <cell r="FS14">
            <v>353.69521751096084</v>
          </cell>
          <cell r="FT14" t="str">
            <v>north</v>
          </cell>
        </row>
        <row r="15">
          <cell r="D15" t="str">
            <v>Comparable</v>
          </cell>
          <cell r="E15" t="str">
            <v>INSIDE PMA</v>
          </cell>
          <cell r="F15" t="str">
            <v>Winter Ridge Apartments</v>
          </cell>
          <cell r="G15" t="str">
            <v>Market</v>
          </cell>
          <cell r="H15" t="str">
            <v>Family</v>
          </cell>
          <cell r="I15">
            <v>196</v>
          </cell>
          <cell r="J15">
            <v>0</v>
          </cell>
          <cell r="K15">
            <v>0</v>
          </cell>
          <cell r="L15" t="str">
            <v>2007</v>
          </cell>
          <cell r="M15" t="str">
            <v>n/a</v>
          </cell>
          <cell r="N15" t="str">
            <v>Garden</v>
          </cell>
          <cell r="O15" t="str">
            <v>2</v>
          </cell>
          <cell r="P15" t="str">
            <v>2.8 miles</v>
          </cell>
          <cell r="Q15" t="str">
            <v>Market</v>
          </cell>
          <cell r="R15" t="str">
            <v>102 Winter Way Greenwood, SC 29649</v>
          </cell>
          <cell r="S15" t="str">
            <v>102 Winter Way</v>
          </cell>
          <cell r="T15" t="str">
            <v>Greenwood</v>
          </cell>
          <cell r="U15" t="str">
            <v>Greenwood</v>
          </cell>
          <cell r="V15" t="str">
            <v>SC</v>
          </cell>
          <cell r="W15" t="str">
            <v>29649</v>
          </cell>
          <cell r="X15">
            <v>2</v>
          </cell>
          <cell r="Y15" t="str">
            <v>1.0%</v>
          </cell>
          <cell r="Z15" t="str">
            <v>5</v>
          </cell>
          <cell r="AA15" t="str">
            <v>Increased up to 9%</v>
          </cell>
          <cell r="AB15" t="str">
            <v>0</v>
          </cell>
          <cell r="AC15" t="str">
            <v>Yes; undetermined length</v>
          </cell>
          <cell r="AD15" t="str">
            <v/>
          </cell>
          <cell r="AE15" t="str">
            <v>None</v>
          </cell>
          <cell r="AF15" t="str">
            <v>Within two weeks</v>
          </cell>
          <cell r="AG15" t="str">
            <v>06/03/2006</v>
          </cell>
          <cell r="AH15" t="str">
            <v/>
          </cell>
          <cell r="AI15" t="str">
            <v>2006-06-03</v>
          </cell>
          <cell r="AJ15" t="str">
            <v/>
          </cell>
          <cell r="AK15" t="str">
            <v>32</v>
          </cell>
          <cell r="AL15" t="str">
            <v>no</v>
          </cell>
          <cell r="AM15" t="str">
            <v>no</v>
          </cell>
          <cell r="AN15" t="str">
            <v>no</v>
          </cell>
          <cell r="AO15" t="str">
            <v>no</v>
          </cell>
          <cell r="AP15" t="str">
            <v>no</v>
          </cell>
          <cell r="AQ15" t="str">
            <v>no</v>
          </cell>
          <cell r="AR15" t="str">
            <v>no</v>
          </cell>
          <cell r="AS15" t="str">
            <v>yes</v>
          </cell>
          <cell r="AT15" t="str">
            <v>central</v>
          </cell>
          <cell r="AU15" t="str">
            <v>electric</v>
          </cell>
          <cell r="AV15" t="str">
            <v>electric</v>
          </cell>
          <cell r="AW15" t="str">
            <v>electric</v>
          </cell>
          <cell r="AX15" t="str">
            <v>yes</v>
          </cell>
          <cell r="AY15" t="str">
            <v>yes</v>
          </cell>
          <cell r="AZ15" t="str">
            <v>no</v>
          </cell>
          <cell r="BA15" t="str">
            <v>no</v>
          </cell>
          <cell r="BB15" t="str">
            <v>yes</v>
          </cell>
          <cell r="BC15" t="str">
            <v>yes</v>
          </cell>
          <cell r="BD15" t="str">
            <v>yes</v>
          </cell>
          <cell r="BE15" t="str">
            <v>yes</v>
          </cell>
          <cell r="BF15" t="str">
            <v>yes</v>
          </cell>
          <cell r="BG15" t="str">
            <v>yes</v>
          </cell>
          <cell r="BH15" t="str">
            <v>no</v>
          </cell>
          <cell r="BI15" t="str">
            <v>no</v>
          </cell>
          <cell r="BJ15" t="str">
            <v>yes</v>
          </cell>
          <cell r="BK15" t="str">
            <v>no</v>
          </cell>
          <cell r="BL15" t="str">
            <v>no</v>
          </cell>
          <cell r="BM15" t="str">
            <v>yes</v>
          </cell>
          <cell r="BN15" t="str">
            <v>yes</v>
          </cell>
          <cell r="BO15" t="str">
            <v>no</v>
          </cell>
          <cell r="BP15" t="str">
            <v>yes</v>
          </cell>
          <cell r="BQ15" t="str">
            <v>no</v>
          </cell>
          <cell r="BR15" t="str">
            <v>no</v>
          </cell>
          <cell r="BS15" t="str">
            <v>yes</v>
          </cell>
          <cell r="BT15" t="str">
            <v>no</v>
          </cell>
          <cell r="BU15" t="str">
            <v>no</v>
          </cell>
          <cell r="BV15" t="str">
            <v>no</v>
          </cell>
          <cell r="BW15" t="str">
            <v>no</v>
          </cell>
          <cell r="BX15" t="str">
            <v>yes</v>
          </cell>
          <cell r="BY15" t="str">
            <v>no</v>
          </cell>
          <cell r="BZ15" t="str">
            <v>no</v>
          </cell>
          <cell r="CA15" t="str">
            <v>no</v>
          </cell>
          <cell r="CB15" t="str">
            <v>no</v>
          </cell>
          <cell r="CC15" t="str">
            <v>no</v>
          </cell>
          <cell r="CD15" t="str">
            <v>no</v>
          </cell>
          <cell r="CE15" t="str">
            <v>no</v>
          </cell>
          <cell r="CF15" t="str">
            <v>no</v>
          </cell>
          <cell r="CG15" t="str">
            <v>no</v>
          </cell>
          <cell r="CH15" t="str">
            <v>no</v>
          </cell>
          <cell r="CI15" t="str">
            <v>no</v>
          </cell>
          <cell r="CJ15" t="str">
            <v>no</v>
          </cell>
          <cell r="CK15" t="str">
            <v>no</v>
          </cell>
          <cell r="CL15" t="str">
            <v>no</v>
          </cell>
          <cell r="CM15" t="str">
            <v>no</v>
          </cell>
          <cell r="CN15" t="str">
            <v>no</v>
          </cell>
          <cell r="CO15" t="str">
            <v>yes</v>
          </cell>
          <cell r="CP15" t="str">
            <v>yes</v>
          </cell>
          <cell r="CQ15" t="str">
            <v>no</v>
          </cell>
          <cell r="CR15" t="str">
            <v>no</v>
          </cell>
          <cell r="CS15" t="str">
            <v>no</v>
          </cell>
          <cell r="CT15" t="str">
            <v>no</v>
          </cell>
          <cell r="CU15" t="str">
            <v>no</v>
          </cell>
          <cell r="CV15" t="str">
            <v>no</v>
          </cell>
          <cell r="CW15" t="str">
            <v>no</v>
          </cell>
          <cell r="CX15" t="str">
            <v>no</v>
          </cell>
          <cell r="CY15" t="str">
            <v>no</v>
          </cell>
          <cell r="CZ15" t="str">
            <v>no</v>
          </cell>
          <cell r="DA15" t="str">
            <v>no</v>
          </cell>
          <cell r="DB15" t="str">
            <v>n/a</v>
          </cell>
          <cell r="DC15" t="str">
            <v>0</v>
          </cell>
          <cell r="DD15" t="str">
            <v>0</v>
          </cell>
          <cell r="DE15" t="str">
            <v>0</v>
          </cell>
          <cell r="DF15" t="str">
            <v>0</v>
          </cell>
          <cell r="DG15" t="str">
            <v>0</v>
          </cell>
          <cell r="DH15" t="str">
            <v>no</v>
          </cell>
          <cell r="DI15" t="str">
            <v>no</v>
          </cell>
          <cell r="DJ15" t="str">
            <v>no</v>
          </cell>
          <cell r="DK15" t="str">
            <v>no</v>
          </cell>
          <cell r="DL15" t="str">
            <v>yes</v>
          </cell>
          <cell r="DM15" t="str">
            <v>no</v>
          </cell>
          <cell r="DN15" t="str">
            <v>no</v>
          </cell>
          <cell r="DO15" t="str">
            <v>no</v>
          </cell>
          <cell r="DP15" t="str">
            <v>no</v>
          </cell>
          <cell r="DQ15" t="str">
            <v>no</v>
          </cell>
          <cell r="DR15" t="str">
            <v>no</v>
          </cell>
          <cell r="DS15" t="str">
            <v>no</v>
          </cell>
          <cell r="DT15" t="str">
            <v>no</v>
          </cell>
          <cell r="DU15" t="str">
            <v>no</v>
          </cell>
          <cell r="DV15" t="str">
            <v>no</v>
          </cell>
          <cell r="DW15" t="str">
            <v>no</v>
          </cell>
          <cell r="DX15" t="str">
            <v>no</v>
          </cell>
          <cell r="DY15" t="str">
            <v>no</v>
          </cell>
          <cell r="DZ15" t="str">
            <v>no</v>
          </cell>
          <cell r="EA15" t="str">
            <v>no</v>
          </cell>
          <cell r="EB15" t="str">
            <v>Mixed tenancy; 50 percent students, 40 percent families, and approximately10 percent seniors</v>
          </cell>
          <cell r="EC15" t="str">
            <v>-82.15568003408812</v>
          </cell>
          <cell r="ED15" t="str">
            <v>34.22377777637213</v>
          </cell>
          <cell r="EE15" t="str">
            <v>2025-05-02</v>
          </cell>
          <cell r="EG15" t="str">
            <v>Market</v>
          </cell>
          <cell r="EH15" t="str">
            <v>Market-INSIDE PMA</v>
          </cell>
          <cell r="EJ15">
            <v>92342</v>
          </cell>
          <cell r="EN15" t="str">
            <v>The property does not accept Housing Choice Vouchers.</v>
          </cell>
          <cell r="EO15">
            <v>1230</v>
          </cell>
          <cell r="EP15">
            <v>154154</v>
          </cell>
          <cell r="EQ15">
            <v>5391458</v>
          </cell>
          <cell r="ER15">
            <v>0.159349593495934</v>
          </cell>
          <cell r="ES15">
            <v>46942</v>
          </cell>
          <cell r="ET15">
            <v>53944</v>
          </cell>
          <cell r="EU15">
            <v>66031</v>
          </cell>
          <cell r="EV15">
            <v>0.32380952380952299</v>
          </cell>
          <cell r="EW15">
            <v>0.20584773420362701</v>
          </cell>
          <cell r="EX15">
            <v>0.242628057416822</v>
          </cell>
          <cell r="EY15">
            <v>0.58095238100000002</v>
          </cell>
          <cell r="EZ15">
            <v>0.64656786700000002</v>
          </cell>
          <cell r="FA15">
            <v>0.63346628285835804</v>
          </cell>
          <cell r="FB15">
            <v>9.5238094999999995E-2</v>
          </cell>
          <cell r="FC15">
            <v>0.14758439890856501</v>
          </cell>
          <cell r="FD15">
            <v>0.123905659724819</v>
          </cell>
          <cell r="FE15">
            <v>125</v>
          </cell>
          <cell r="FF15">
            <v>97</v>
          </cell>
          <cell r="FG15">
            <v>130</v>
          </cell>
          <cell r="FH15">
            <v>21</v>
          </cell>
          <cell r="FI15" t="str">
            <v>Car-Dependent</v>
          </cell>
          <cell r="FJ15">
            <v>1</v>
          </cell>
          <cell r="FK15">
            <v>1</v>
          </cell>
          <cell r="FL15">
            <v>0</v>
          </cell>
          <cell r="FM15">
            <v>0</v>
          </cell>
          <cell r="FN15">
            <v>0</v>
          </cell>
          <cell r="FO15" t="str">
            <v>No Transit Score Availible</v>
          </cell>
          <cell r="FP15" t="str">
            <v>Yes</v>
          </cell>
          <cell r="FQ15" t="str">
            <v>No</v>
          </cell>
          <cell r="FS15">
            <v>6.8962734023064378</v>
          </cell>
          <cell r="FT15" t="str">
            <v>north</v>
          </cell>
        </row>
        <row r="16">
          <cell r="E16" t="str">
            <v/>
          </cell>
          <cell r="EH16" t="str">
            <v>-</v>
          </cell>
          <cell r="FP16" t="str">
            <v/>
          </cell>
          <cell r="FQ16" t="str">
            <v/>
          </cell>
          <cell r="FS16" t="str">
            <v/>
          </cell>
          <cell r="FT16" t="str">
            <v/>
          </cell>
        </row>
        <row r="17">
          <cell r="EH17" t="str">
            <v>LIHTC-OUTSIDE PMA</v>
          </cell>
          <cell r="FP17" t="str">
            <v>No</v>
          </cell>
          <cell r="FQ17" t="str">
            <v>No</v>
          </cell>
          <cell r="FS17">
            <v>188.94181051954368</v>
          </cell>
          <cell r="FT17" t="str">
            <v>south</v>
          </cell>
        </row>
        <row r="18">
          <cell r="EH18" t="str">
            <v>LIHTC-OUTSIDE PMA</v>
          </cell>
          <cell r="FP18" t="str">
            <v>No</v>
          </cell>
          <cell r="FQ18" t="str">
            <v>No</v>
          </cell>
          <cell r="FS18">
            <v>104.21586461898107</v>
          </cell>
          <cell r="FT18" t="str">
            <v>east</v>
          </cell>
        </row>
        <row r="19">
          <cell r="EH19" t="str">
            <v>LIHTC-OUTSIDE PMA</v>
          </cell>
          <cell r="FP19" t="str">
            <v>Error</v>
          </cell>
          <cell r="FQ19" t="str">
            <v>No</v>
          </cell>
          <cell r="FS19">
            <v>21.078096799348408</v>
          </cell>
          <cell r="FT19" t="str">
            <v>north</v>
          </cell>
        </row>
        <row r="20">
          <cell r="EH20" t="str">
            <v>LIHTC-OUTSIDE PMA</v>
          </cell>
          <cell r="FP20" t="str">
            <v>No</v>
          </cell>
          <cell r="FQ20" t="str">
            <v>No</v>
          </cell>
          <cell r="FS20">
            <v>242.98392407574389</v>
          </cell>
          <cell r="FT20" t="str">
            <v>southwest</v>
          </cell>
        </row>
        <row r="21">
          <cell r="EH21" t="str">
            <v>LIHTC-OUTSIDE PMA</v>
          </cell>
          <cell r="FP21" t="str">
            <v>No</v>
          </cell>
          <cell r="FQ21" t="str">
            <v>No</v>
          </cell>
          <cell r="FS21">
            <v>195.25090305192535</v>
          </cell>
          <cell r="FT21" t="str">
            <v>south</v>
          </cell>
        </row>
        <row r="22">
          <cell r="EH22" t="str">
            <v>LIHTC-OUTSIDE PMA</v>
          </cell>
          <cell r="FP22" t="str">
            <v>No</v>
          </cell>
          <cell r="FQ22" t="str">
            <v>No</v>
          </cell>
          <cell r="FS22">
            <v>163.02490037933461</v>
          </cell>
          <cell r="FT22" t="str">
            <v>south</v>
          </cell>
        </row>
        <row r="23">
          <cell r="EH23" t="str">
            <v>LIHTC-OUTSIDE PMA</v>
          </cell>
          <cell r="FP23" t="str">
            <v>Yes</v>
          </cell>
          <cell r="FQ23" t="str">
            <v>No</v>
          </cell>
          <cell r="FS23">
            <v>316.82678514332605</v>
          </cell>
          <cell r="FT23" t="str">
            <v>northwest</v>
          </cell>
        </row>
        <row r="24">
          <cell r="EH24" t="str">
            <v>LIHTC-OUTSIDE PMA</v>
          </cell>
          <cell r="FP24" t="str">
            <v>Error</v>
          </cell>
          <cell r="FQ24" t="str">
            <v>No</v>
          </cell>
          <cell r="FS24">
            <v>238.94052695724523</v>
          </cell>
          <cell r="FT24" t="str">
            <v>southwest</v>
          </cell>
        </row>
        <row r="25">
          <cell r="EH25" t="str">
            <v>LIHTC-OUTSIDE PMA</v>
          </cell>
          <cell r="FP25" t="str">
            <v>Yes</v>
          </cell>
          <cell r="FQ25" t="str">
            <v>No</v>
          </cell>
          <cell r="FS25">
            <v>182.07711234668892</v>
          </cell>
          <cell r="FT25" t="str">
            <v>south</v>
          </cell>
        </row>
        <row r="26">
          <cell r="EH26" t="str">
            <v>LIHTC-OUTSIDE PMA</v>
          </cell>
          <cell r="FP26" t="str">
            <v>No</v>
          </cell>
          <cell r="FQ26" t="str">
            <v>No</v>
          </cell>
          <cell r="FS26">
            <v>256.10752518936044</v>
          </cell>
          <cell r="FT26" t="str">
            <v>west</v>
          </cell>
        </row>
        <row r="27">
          <cell r="EH27" t="str">
            <v>LIHTC-OUTSIDE PMA</v>
          </cell>
          <cell r="FP27" t="str">
            <v>Yes</v>
          </cell>
          <cell r="FQ27" t="str">
            <v>No</v>
          </cell>
          <cell r="FS27">
            <v>178.06617445158065</v>
          </cell>
          <cell r="FT27" t="str">
            <v>south</v>
          </cell>
        </row>
        <row r="28">
          <cell r="EH28" t="str">
            <v>LIHTC-OUTSIDE PMA</v>
          </cell>
          <cell r="FP28" t="str">
            <v>Yes</v>
          </cell>
          <cell r="FQ28" t="str">
            <v>No</v>
          </cell>
          <cell r="FS28">
            <v>175.48561265727886</v>
          </cell>
          <cell r="FT28" t="str">
            <v>south</v>
          </cell>
        </row>
        <row r="29">
          <cell r="EH29" t="str">
            <v>LIHTC-OUTSIDE PMA</v>
          </cell>
          <cell r="FP29" t="str">
            <v>No</v>
          </cell>
          <cell r="FQ29" t="str">
            <v>No</v>
          </cell>
          <cell r="FS29">
            <v>264.8101252999586</v>
          </cell>
          <cell r="FT29" t="str">
            <v>west</v>
          </cell>
        </row>
        <row r="30">
          <cell r="EH30" t="str">
            <v>LIHTC-OUTSIDE PMA</v>
          </cell>
          <cell r="FP30" t="str">
            <v>No</v>
          </cell>
          <cell r="FQ30" t="str">
            <v>No</v>
          </cell>
          <cell r="FS30">
            <v>143.1392064013188</v>
          </cell>
          <cell r="FT30" t="str">
            <v>southeast</v>
          </cell>
        </row>
        <row r="31">
          <cell r="EH31" t="str">
            <v>LIHTC-OUTSIDE PMA</v>
          </cell>
          <cell r="FP31" t="str">
            <v>No</v>
          </cell>
          <cell r="FQ31" t="str">
            <v>No</v>
          </cell>
          <cell r="FS31">
            <v>162.95981971461288</v>
          </cell>
          <cell r="FT31" t="str">
            <v>south</v>
          </cell>
        </row>
        <row r="32">
          <cell r="EH32" t="str">
            <v>LIHTC-OUTSIDE PMA</v>
          </cell>
          <cell r="FP32" t="str">
            <v>No</v>
          </cell>
          <cell r="FQ32" t="str">
            <v>No</v>
          </cell>
          <cell r="FS32">
            <v>252.48394367249367</v>
          </cell>
          <cell r="FT32" t="str">
            <v>west</v>
          </cell>
        </row>
        <row r="33">
          <cell r="EH33" t="str">
            <v>LIHTC-OUTSIDE PMA</v>
          </cell>
          <cell r="FP33" t="str">
            <v>No</v>
          </cell>
          <cell r="FQ33" t="str">
            <v>No</v>
          </cell>
          <cell r="FS33">
            <v>74.383441945870146</v>
          </cell>
          <cell r="FT33" t="str">
            <v>east</v>
          </cell>
        </row>
        <row r="34">
          <cell r="EH34" t="str">
            <v>LIHTC-OUTSIDE PMA</v>
          </cell>
          <cell r="FP34" t="str">
            <v>No</v>
          </cell>
          <cell r="FQ34" t="str">
            <v>No</v>
          </cell>
          <cell r="FS34">
            <v>188.25942541223418</v>
          </cell>
          <cell r="FT34" t="str">
            <v>south</v>
          </cell>
        </row>
        <row r="35">
          <cell r="EH35" t="str">
            <v>LIHTC-OUTSIDE PMA</v>
          </cell>
          <cell r="FP35" t="str">
            <v>No</v>
          </cell>
          <cell r="FQ35" t="str">
            <v>No</v>
          </cell>
          <cell r="FS35">
            <v>260.46026313737633</v>
          </cell>
          <cell r="FT35" t="str">
            <v>west</v>
          </cell>
        </row>
        <row r="36">
          <cell r="EH36" t="str">
            <v>LIHTC-OUTSIDE PMA</v>
          </cell>
          <cell r="FP36" t="str">
            <v>No</v>
          </cell>
          <cell r="FQ36" t="str">
            <v>No</v>
          </cell>
          <cell r="FS36">
            <v>238.735777490982</v>
          </cell>
          <cell r="FT36" t="str">
            <v>southwest</v>
          </cell>
        </row>
        <row r="37">
          <cell r="EH37" t="str">
            <v>LIHTC-OUTSIDE PMA</v>
          </cell>
          <cell r="FP37" t="str">
            <v>No</v>
          </cell>
          <cell r="FQ37" t="str">
            <v>No</v>
          </cell>
          <cell r="FS37">
            <v>253.66360870561903</v>
          </cell>
          <cell r="FT37" t="str">
            <v>west</v>
          </cell>
        </row>
        <row r="38">
          <cell r="EH38" t="str">
            <v>LIHTC-OUTSIDE PMA</v>
          </cell>
          <cell r="FP38" t="str">
            <v>No</v>
          </cell>
          <cell r="FQ38" t="str">
            <v>No</v>
          </cell>
          <cell r="FS38">
            <v>199.06704984351168</v>
          </cell>
          <cell r="FT38" t="str">
            <v>south</v>
          </cell>
        </row>
        <row r="39">
          <cell r="EH39" t="str">
            <v>Market-OUTSIDE PMA</v>
          </cell>
          <cell r="FP39" t="str">
            <v>Yes</v>
          </cell>
          <cell r="FQ39" t="str">
            <v>No</v>
          </cell>
          <cell r="FS39">
            <v>257.14748048761106</v>
          </cell>
          <cell r="FT39" t="str">
            <v>west</v>
          </cell>
        </row>
        <row r="40">
          <cell r="EH40" t="str">
            <v>Market-OUTSIDE PMA</v>
          </cell>
          <cell r="FP40" t="str">
            <v>No</v>
          </cell>
          <cell r="FQ40" t="str">
            <v>No</v>
          </cell>
          <cell r="FS40">
            <v>24.043387429167815</v>
          </cell>
          <cell r="FT40" t="str">
            <v>northeast</v>
          </cell>
        </row>
        <row r="41">
          <cell r="EH41" t="str">
            <v>Market-OUTSIDE PMA</v>
          </cell>
          <cell r="FP41" t="str">
            <v>No</v>
          </cell>
          <cell r="FQ41" t="str">
            <v>No</v>
          </cell>
          <cell r="FS41">
            <v>330.55027561950959</v>
          </cell>
          <cell r="FT41" t="str">
            <v>northwest</v>
          </cell>
        </row>
        <row r="42">
          <cell r="EH42" t="str">
            <v>Market-OUTSIDE PMA</v>
          </cell>
          <cell r="FP42" t="str">
            <v>No</v>
          </cell>
          <cell r="FQ42" t="str">
            <v>No</v>
          </cell>
          <cell r="FS42">
            <v>43.400704489191511</v>
          </cell>
          <cell r="FT42" t="str">
            <v>northeast</v>
          </cell>
        </row>
        <row r="43">
          <cell r="EH43" t="str">
            <v>Market-OUTSIDE PMA</v>
          </cell>
          <cell r="FP43" t="str">
            <v>No</v>
          </cell>
          <cell r="FQ43" t="str">
            <v>No</v>
          </cell>
          <cell r="FS43">
            <v>180.67808471888739</v>
          </cell>
          <cell r="FT43" t="str">
            <v>south</v>
          </cell>
        </row>
        <row r="44">
          <cell r="EH44" t="str">
            <v>Unknown-OUTSIDE PMA</v>
          </cell>
          <cell r="FP44" t="str">
            <v>No</v>
          </cell>
          <cell r="FQ44" t="str">
            <v>No</v>
          </cell>
          <cell r="FS44">
            <v>183.12239627039227</v>
          </cell>
          <cell r="FT44" t="str">
            <v>south</v>
          </cell>
        </row>
        <row r="45">
          <cell r="EH45" t="str">
            <v>Market-OUTSIDE PMA</v>
          </cell>
          <cell r="FP45" t="str">
            <v>No</v>
          </cell>
          <cell r="FQ45" t="str">
            <v>No</v>
          </cell>
          <cell r="FS45">
            <v>208.88871192233975</v>
          </cell>
          <cell r="FT45" t="str">
            <v>southwest</v>
          </cell>
        </row>
        <row r="46">
          <cell r="EH46" t="str">
            <v>Market-OUTSIDE PMA</v>
          </cell>
          <cell r="FP46" t="str">
            <v>No</v>
          </cell>
          <cell r="FQ46" t="str">
            <v>No</v>
          </cell>
          <cell r="FS46">
            <v>265.74595808470701</v>
          </cell>
          <cell r="FT46" t="str">
            <v>west</v>
          </cell>
        </row>
        <row r="47">
          <cell r="EH47" t="str">
            <v>Market-OUTSIDE PMA</v>
          </cell>
          <cell r="FP47" t="str">
            <v>No</v>
          </cell>
          <cell r="FQ47" t="str">
            <v>No</v>
          </cell>
          <cell r="FS47">
            <v>162.51942543364964</v>
          </cell>
          <cell r="FT47" t="str">
            <v>south</v>
          </cell>
        </row>
        <row r="48">
          <cell r="EH48" t="str">
            <v>Market-OUTSIDE PMA</v>
          </cell>
          <cell r="FP48" t="str">
            <v>No</v>
          </cell>
          <cell r="FQ48" t="str">
            <v>No</v>
          </cell>
          <cell r="FS48">
            <v>158.39115039663707</v>
          </cell>
          <cell r="FT48" t="str">
            <v>south</v>
          </cell>
        </row>
        <row r="49">
          <cell r="EH49" t="str">
            <v>Market-OUTSIDE PMA</v>
          </cell>
          <cell r="FP49" t="str">
            <v>No</v>
          </cell>
          <cell r="FQ49" t="str">
            <v>No</v>
          </cell>
          <cell r="FS49">
            <v>138.85300911440859</v>
          </cell>
          <cell r="FT49" t="str">
            <v>southeast</v>
          </cell>
        </row>
        <row r="50">
          <cell r="EH50" t="str">
            <v>Market-OUTSIDE PMA</v>
          </cell>
          <cell r="FP50" t="str">
            <v>Yes</v>
          </cell>
          <cell r="FQ50" t="str">
            <v>No</v>
          </cell>
          <cell r="FS50">
            <v>188.83840988040134</v>
          </cell>
          <cell r="FT50" t="str">
            <v>south</v>
          </cell>
        </row>
        <row r="51">
          <cell r="EH51" t="str">
            <v>Market-OUTSIDE PMA</v>
          </cell>
          <cell r="FP51" t="str">
            <v>No</v>
          </cell>
          <cell r="FQ51" t="str">
            <v>No</v>
          </cell>
          <cell r="FS51">
            <v>171.61116951741681</v>
          </cell>
          <cell r="FT51" t="str">
            <v>south</v>
          </cell>
        </row>
        <row r="52">
          <cell r="EH52" t="str">
            <v>Section 8-OUTSIDE PMA</v>
          </cell>
          <cell r="FP52" t="str">
            <v>Error</v>
          </cell>
          <cell r="FQ52" t="str">
            <v>No</v>
          </cell>
          <cell r="FS52">
            <v>7.8850396922483013</v>
          </cell>
          <cell r="FT52" t="str">
            <v>north</v>
          </cell>
        </row>
        <row r="53">
          <cell r="EH53" t="str">
            <v>Market-OUTSIDE PMA</v>
          </cell>
          <cell r="FP53" t="str">
            <v>No</v>
          </cell>
          <cell r="FQ53" t="str">
            <v>No</v>
          </cell>
          <cell r="FS53">
            <v>213.03579400753949</v>
          </cell>
          <cell r="FT53" t="str">
            <v>southwest</v>
          </cell>
        </row>
        <row r="54">
          <cell r="EH54" t="str">
            <v>Unknown-OUTSIDE PMA</v>
          </cell>
          <cell r="FP54" t="str">
            <v>No</v>
          </cell>
          <cell r="FQ54" t="str">
            <v>No</v>
          </cell>
          <cell r="FS54">
            <v>143.47281715299522</v>
          </cell>
          <cell r="FT54" t="str">
            <v>southeast</v>
          </cell>
        </row>
        <row r="55">
          <cell r="EH55" t="str">
            <v>Section 8-OUTSIDE PMA</v>
          </cell>
          <cell r="FP55" t="str">
            <v>Error</v>
          </cell>
          <cell r="FQ55" t="str">
            <v>No</v>
          </cell>
          <cell r="FS55">
            <v>287.93810905106091</v>
          </cell>
          <cell r="FT55" t="str">
            <v>west</v>
          </cell>
        </row>
        <row r="56">
          <cell r="EH56" t="str">
            <v>Market-OUTSIDE PMA</v>
          </cell>
          <cell r="FP56" t="str">
            <v>No</v>
          </cell>
          <cell r="FQ56" t="str">
            <v>No</v>
          </cell>
          <cell r="FS56">
            <v>141.14177538696833</v>
          </cell>
          <cell r="FT56" t="str">
            <v>southeast</v>
          </cell>
        </row>
        <row r="57">
          <cell r="EH57" t="str">
            <v>Unknown-OUTSIDE PMA</v>
          </cell>
          <cell r="FP57" t="str">
            <v>No</v>
          </cell>
          <cell r="FQ57" t="str">
            <v>No</v>
          </cell>
          <cell r="FS57">
            <v>218.9193946853816</v>
          </cell>
          <cell r="FT57" t="str">
            <v>southwest</v>
          </cell>
        </row>
        <row r="58">
          <cell r="EH58" t="str">
            <v>Section 8-OUTSIDE PMA</v>
          </cell>
          <cell r="FP58" t="str">
            <v>Error</v>
          </cell>
          <cell r="FQ58" t="str">
            <v>No</v>
          </cell>
          <cell r="FS58">
            <v>192.0130400492578</v>
          </cell>
          <cell r="FT58" t="str">
            <v>south</v>
          </cell>
        </row>
        <row r="59">
          <cell r="EH59" t="str">
            <v>Market-OUTSIDE PMA</v>
          </cell>
          <cell r="FP59" t="str">
            <v>No</v>
          </cell>
          <cell r="FQ59" t="str">
            <v>No</v>
          </cell>
          <cell r="FS59">
            <v>139.34603868143353</v>
          </cell>
          <cell r="FT59" t="str">
            <v>southeast</v>
          </cell>
        </row>
        <row r="60">
          <cell r="EH60" t="str">
            <v>Section 8-OUTSIDE PMA</v>
          </cell>
          <cell r="FP60" t="str">
            <v>No</v>
          </cell>
          <cell r="FQ60" t="str">
            <v>No</v>
          </cell>
          <cell r="FS60">
            <v>176.26916197220189</v>
          </cell>
          <cell r="FT60" t="str">
            <v>south</v>
          </cell>
        </row>
        <row r="61">
          <cell r="EH61" t="str">
            <v>Market-OUTSIDE PMA</v>
          </cell>
          <cell r="FP61" t="str">
            <v>No</v>
          </cell>
          <cell r="FQ61" t="str">
            <v>No</v>
          </cell>
          <cell r="FS61">
            <v>262.40181609994755</v>
          </cell>
          <cell r="FT61" t="str">
            <v>west</v>
          </cell>
        </row>
        <row r="62">
          <cell r="EH62" t="str">
            <v>Market-OUTSIDE PMA</v>
          </cell>
          <cell r="FP62" t="str">
            <v>Error</v>
          </cell>
          <cell r="FQ62" t="str">
            <v>No</v>
          </cell>
          <cell r="FS62">
            <v>118.32093189992989</v>
          </cell>
          <cell r="FT62" t="str">
            <v>southeast</v>
          </cell>
        </row>
        <row r="63">
          <cell r="EH63" t="str">
            <v>Market-OUTSIDE PMA</v>
          </cell>
          <cell r="FP63" t="str">
            <v>No</v>
          </cell>
          <cell r="FQ63" t="str">
            <v>No</v>
          </cell>
          <cell r="FS63">
            <v>201.29558803875528</v>
          </cell>
          <cell r="FT63" t="str">
            <v>south</v>
          </cell>
        </row>
        <row r="64">
          <cell r="EH64" t="str">
            <v>Section 8-OUTSIDE PMA</v>
          </cell>
          <cell r="FP64" t="str">
            <v>Error</v>
          </cell>
          <cell r="FQ64" t="str">
            <v>No</v>
          </cell>
          <cell r="FS64">
            <v>228.88736126225848</v>
          </cell>
          <cell r="FT64" t="str">
            <v>southwest</v>
          </cell>
        </row>
        <row r="65">
          <cell r="EH65" t="str">
            <v>Section 8-OUTSIDE PMA</v>
          </cell>
          <cell r="FP65" t="str">
            <v>Error</v>
          </cell>
          <cell r="FQ65" t="str">
            <v>No</v>
          </cell>
          <cell r="FS65">
            <v>169.39887673006973</v>
          </cell>
          <cell r="FT65" t="str">
            <v>south</v>
          </cell>
        </row>
        <row r="66">
          <cell r="EH66" t="str">
            <v>Market-OUTSIDE PMA</v>
          </cell>
          <cell r="FP66" t="str">
            <v>No</v>
          </cell>
          <cell r="FQ66" t="str">
            <v>No</v>
          </cell>
          <cell r="FS66">
            <v>176.5691118128066</v>
          </cell>
          <cell r="FT66" t="str">
            <v>south</v>
          </cell>
        </row>
        <row r="67">
          <cell r="EH67" t="str">
            <v>Section 8-OUTSIDE PMA</v>
          </cell>
          <cell r="FP67" t="str">
            <v>Error</v>
          </cell>
          <cell r="FQ67" t="str">
            <v>No</v>
          </cell>
          <cell r="FS67">
            <v>334.51369134272937</v>
          </cell>
          <cell r="FT67" t="str">
            <v>northwest</v>
          </cell>
        </row>
        <row r="68">
          <cell r="EH68" t="str">
            <v>Market-OUTSIDE PMA</v>
          </cell>
          <cell r="FP68" t="str">
            <v>Yes</v>
          </cell>
          <cell r="FQ68" t="str">
            <v>No</v>
          </cell>
          <cell r="FS68">
            <v>175.17157190414713</v>
          </cell>
          <cell r="FT68" t="str">
            <v>south</v>
          </cell>
        </row>
        <row r="69">
          <cell r="EH69" t="str">
            <v>Section 8-OUTSIDE PMA</v>
          </cell>
          <cell r="FP69" t="str">
            <v>Error</v>
          </cell>
          <cell r="FQ69" t="str">
            <v>No</v>
          </cell>
          <cell r="FS69">
            <v>194.26877128302283</v>
          </cell>
          <cell r="FT69" t="str">
            <v>south</v>
          </cell>
        </row>
        <row r="70">
          <cell r="EH70" t="str">
            <v>Market-OUTSIDE PMA</v>
          </cell>
          <cell r="FP70" t="str">
            <v>Yes</v>
          </cell>
          <cell r="FQ70" t="str">
            <v>No</v>
          </cell>
          <cell r="FS70">
            <v>312.19962249298226</v>
          </cell>
          <cell r="FT70" t="str">
            <v>northwest</v>
          </cell>
        </row>
        <row r="71">
          <cell r="EH71" t="str">
            <v>Market-OUTSIDE PMA</v>
          </cell>
          <cell r="FP71" t="str">
            <v>No</v>
          </cell>
          <cell r="FQ71" t="str">
            <v>No</v>
          </cell>
          <cell r="FS71">
            <v>139.62954600927492</v>
          </cell>
          <cell r="FT71" t="str">
            <v>southeast</v>
          </cell>
        </row>
        <row r="72">
          <cell r="EH72" t="str">
            <v>Market-OUTSIDE PMA</v>
          </cell>
          <cell r="FP72" t="str">
            <v>No</v>
          </cell>
          <cell r="FQ72" t="str">
            <v>No</v>
          </cell>
          <cell r="FS72">
            <v>205.8412047133497</v>
          </cell>
          <cell r="FT72" t="str">
            <v>southwest</v>
          </cell>
        </row>
        <row r="73">
          <cell r="EH73" t="str">
            <v>Section 8-OUTSIDE PMA</v>
          </cell>
          <cell r="FP73" t="str">
            <v>Error</v>
          </cell>
          <cell r="FQ73" t="str">
            <v>No</v>
          </cell>
          <cell r="FS73">
            <v>156.29829188602065</v>
          </cell>
          <cell r="FT73" t="str">
            <v>southeast</v>
          </cell>
        </row>
        <row r="74">
          <cell r="EH74" t="str">
            <v>Market-OUTSIDE PMA</v>
          </cell>
          <cell r="FP74" t="str">
            <v>No</v>
          </cell>
          <cell r="FQ74" t="str">
            <v>No</v>
          </cell>
          <cell r="FS74">
            <v>129.3120175915646</v>
          </cell>
          <cell r="FT74" t="str">
            <v>southeast</v>
          </cell>
        </row>
        <row r="75">
          <cell r="EH75" t="str">
            <v>Section 8-OUTSIDE PMA</v>
          </cell>
          <cell r="FP75" t="str">
            <v>Error</v>
          </cell>
          <cell r="FQ75" t="str">
            <v>No</v>
          </cell>
          <cell r="FS75">
            <v>203.61777083466458</v>
          </cell>
          <cell r="FT75" t="str">
            <v>southwest</v>
          </cell>
        </row>
        <row r="76">
          <cell r="EH76" t="str">
            <v>Market-OUTSIDE PMA</v>
          </cell>
          <cell r="FP76" t="str">
            <v>No</v>
          </cell>
          <cell r="FQ76" t="str">
            <v>No</v>
          </cell>
          <cell r="FS76">
            <v>159.38467722505391</v>
          </cell>
          <cell r="FT76" t="str">
            <v>south</v>
          </cell>
        </row>
        <row r="77">
          <cell r="EH77" t="str">
            <v>Market-OUTSIDE PMA</v>
          </cell>
          <cell r="FP77" t="str">
            <v>No</v>
          </cell>
          <cell r="FQ77" t="str">
            <v>No</v>
          </cell>
          <cell r="FS77">
            <v>164.15705526054677</v>
          </cell>
          <cell r="FT77" t="str">
            <v>south</v>
          </cell>
        </row>
        <row r="78">
          <cell r="EH78" t="str">
            <v>Section 8-OUTSIDE PMA</v>
          </cell>
          <cell r="FP78" t="str">
            <v>No</v>
          </cell>
          <cell r="FQ78" t="str">
            <v>No</v>
          </cell>
          <cell r="FS78">
            <v>119.25260742340993</v>
          </cell>
          <cell r="FT78" t="str">
            <v>southeast</v>
          </cell>
        </row>
        <row r="79">
          <cell r="EH79" t="str">
            <v>Market-OUTSIDE PMA</v>
          </cell>
          <cell r="FP79" t="str">
            <v>No</v>
          </cell>
          <cell r="FQ79" t="str">
            <v>No</v>
          </cell>
          <cell r="FS79">
            <v>254.8898387076182</v>
          </cell>
          <cell r="FT79" t="str">
            <v>west</v>
          </cell>
        </row>
        <row r="80">
          <cell r="EH80" t="str">
            <v>Section 8-OUTSIDE PMA</v>
          </cell>
          <cell r="FP80" t="str">
            <v>Error</v>
          </cell>
          <cell r="FQ80" t="str">
            <v>No</v>
          </cell>
          <cell r="FS80">
            <v>14.785449123021696</v>
          </cell>
          <cell r="FT80" t="str">
            <v>north</v>
          </cell>
        </row>
        <row r="81">
          <cell r="EH81" t="str">
            <v>Section 8-OUTSIDE PMA</v>
          </cell>
          <cell r="FP81" t="str">
            <v>Error</v>
          </cell>
          <cell r="FQ81" t="str">
            <v>No</v>
          </cell>
          <cell r="FS81">
            <v>196.81492663851813</v>
          </cell>
          <cell r="FT81" t="str">
            <v>south</v>
          </cell>
        </row>
        <row r="82">
          <cell r="EH82" t="str">
            <v>Section 8-OUTSIDE PMA</v>
          </cell>
          <cell r="FP82" t="str">
            <v>Error</v>
          </cell>
          <cell r="FQ82" t="str">
            <v>No</v>
          </cell>
          <cell r="FS82">
            <v>175.7128103174885</v>
          </cell>
          <cell r="FT82" t="str">
            <v>south</v>
          </cell>
        </row>
        <row r="83">
          <cell r="EH83" t="str">
            <v>Section 8-OUTSIDE PMA</v>
          </cell>
          <cell r="FP83" t="str">
            <v>Error</v>
          </cell>
          <cell r="FQ83" t="str">
            <v>No</v>
          </cell>
          <cell r="FS83">
            <v>204.62237735942801</v>
          </cell>
          <cell r="FT83" t="str">
            <v>southwest</v>
          </cell>
        </row>
        <row r="84">
          <cell r="EH84" t="str">
            <v>Section 8-OUTSIDE PMA</v>
          </cell>
          <cell r="FP84" t="str">
            <v>Error</v>
          </cell>
          <cell r="FQ84" t="str">
            <v>No</v>
          </cell>
          <cell r="FS84">
            <v>180.75661913365067</v>
          </cell>
          <cell r="FT84" t="str">
            <v>south</v>
          </cell>
        </row>
        <row r="85">
          <cell r="EH85" t="str">
            <v>Market-OUTSIDE PMA</v>
          </cell>
          <cell r="FP85" t="str">
            <v>No</v>
          </cell>
          <cell r="FQ85" t="str">
            <v>No</v>
          </cell>
          <cell r="FS85">
            <v>213.88288418121093</v>
          </cell>
          <cell r="FT85" t="str">
            <v>southwest</v>
          </cell>
        </row>
        <row r="86">
          <cell r="EH86" t="str">
            <v>Market-OUTSIDE PMA</v>
          </cell>
          <cell r="FP86" t="str">
            <v>No</v>
          </cell>
          <cell r="FQ86" t="str">
            <v>No</v>
          </cell>
          <cell r="FS86">
            <v>143.03164151381557</v>
          </cell>
          <cell r="FT86" t="str">
            <v>southeast</v>
          </cell>
        </row>
        <row r="87">
          <cell r="EH87" t="str">
            <v>Market-OUTSIDE PMA</v>
          </cell>
          <cell r="FP87" t="str">
            <v>No</v>
          </cell>
          <cell r="FQ87" t="str">
            <v>No</v>
          </cell>
          <cell r="FS87">
            <v>158.95401628803944</v>
          </cell>
          <cell r="FT87" t="str">
            <v>south</v>
          </cell>
        </row>
        <row r="88">
          <cell r="EH88" t="str">
            <v>Section 8-OUTSIDE PMA</v>
          </cell>
          <cell r="FP88" t="str">
            <v>Error</v>
          </cell>
          <cell r="FQ88" t="str">
            <v>No</v>
          </cell>
          <cell r="FS88">
            <v>251.19311063769786</v>
          </cell>
          <cell r="FT88" t="str">
            <v>west</v>
          </cell>
        </row>
        <row r="89">
          <cell r="EH89" t="str">
            <v>Market-OUTSIDE PMA</v>
          </cell>
          <cell r="FP89" t="str">
            <v>No</v>
          </cell>
          <cell r="FQ89" t="str">
            <v>No</v>
          </cell>
          <cell r="FS89">
            <v>133.67106619394553</v>
          </cell>
          <cell r="FT89" t="str">
            <v>southeast</v>
          </cell>
        </row>
        <row r="90">
          <cell r="EH90" t="str">
            <v>Market-OUTSIDE PMA</v>
          </cell>
          <cell r="FP90" t="str">
            <v>No</v>
          </cell>
          <cell r="FQ90" t="str">
            <v>No</v>
          </cell>
          <cell r="FS90">
            <v>112.45528286130673</v>
          </cell>
          <cell r="FT90" t="str">
            <v>east</v>
          </cell>
        </row>
        <row r="91">
          <cell r="EH91" t="str">
            <v>-</v>
          </cell>
          <cell r="FP91" t="str">
            <v/>
          </cell>
          <cell r="FQ91" t="str">
            <v/>
          </cell>
          <cell r="FS91" t="str">
            <v/>
          </cell>
          <cell r="FT91" t="str">
            <v/>
          </cell>
        </row>
        <row r="92">
          <cell r="EH92" t="str">
            <v>-</v>
          </cell>
          <cell r="FP92" t="str">
            <v/>
          </cell>
          <cell r="FQ92" t="str">
            <v/>
          </cell>
          <cell r="FS92" t="str">
            <v/>
          </cell>
          <cell r="FT92" t="str">
            <v/>
          </cell>
        </row>
        <row r="93">
          <cell r="EH93" t="str">
            <v>Market-OUTSIDE PMA</v>
          </cell>
          <cell r="FP93" t="str">
            <v>No</v>
          </cell>
          <cell r="FQ93" t="str">
            <v>No</v>
          </cell>
          <cell r="FS93">
            <v>197.68314982884357</v>
          </cell>
          <cell r="FT93" t="str">
            <v>south</v>
          </cell>
        </row>
        <row r="94">
          <cell r="EH94" t="str">
            <v>Market-OUTSIDE PMA</v>
          </cell>
          <cell r="FP94" t="str">
            <v>No</v>
          </cell>
          <cell r="FQ94" t="str">
            <v>No</v>
          </cell>
          <cell r="FS94">
            <v>183.18681284146382</v>
          </cell>
          <cell r="FT94" t="str">
            <v>south</v>
          </cell>
        </row>
        <row r="95">
          <cell r="EH95" t="str">
            <v>Market-OUTSIDE PMA</v>
          </cell>
          <cell r="FP95" t="str">
            <v>No</v>
          </cell>
          <cell r="FQ95" t="str">
            <v>No</v>
          </cell>
          <cell r="FS95">
            <v>149.6996398811425</v>
          </cell>
          <cell r="FT95" t="str">
            <v>southeast</v>
          </cell>
        </row>
        <row r="96">
          <cell r="EH96" t="str">
            <v>Section 8/Market-OUTSIDE PMA</v>
          </cell>
          <cell r="FP96" t="str">
            <v>Error</v>
          </cell>
          <cell r="FQ96" t="str">
            <v>No</v>
          </cell>
          <cell r="FS96">
            <v>141.83520960626953</v>
          </cell>
          <cell r="FT96" t="str">
            <v>southeast</v>
          </cell>
        </row>
        <row r="97">
          <cell r="EH97" t="str">
            <v>Section 8-OUTSIDE PMA</v>
          </cell>
          <cell r="FP97" t="str">
            <v>Error</v>
          </cell>
          <cell r="FQ97" t="str">
            <v>No</v>
          </cell>
          <cell r="FS97">
            <v>186.27345855271076</v>
          </cell>
          <cell r="FT97" t="str">
            <v>south</v>
          </cell>
        </row>
        <row r="98">
          <cell r="EH98" t="str">
            <v>Market-OUTSIDE PMA</v>
          </cell>
          <cell r="FP98" t="str">
            <v>No</v>
          </cell>
          <cell r="FQ98" t="str">
            <v>No</v>
          </cell>
          <cell r="FS98">
            <v>106.87190370144681</v>
          </cell>
          <cell r="FT98" t="str">
            <v>east</v>
          </cell>
        </row>
        <row r="99">
          <cell r="EH99" t="str">
            <v>Section 8-OUTSIDE PMA</v>
          </cell>
          <cell r="FP99" t="str">
            <v>Error</v>
          </cell>
          <cell r="FQ99" t="str">
            <v>No</v>
          </cell>
          <cell r="FS99">
            <v>183.68690806122049</v>
          </cell>
          <cell r="FT99" t="str">
            <v>south</v>
          </cell>
        </row>
        <row r="100">
          <cell r="EH100" t="str">
            <v>Market-OUTSIDE PMA</v>
          </cell>
          <cell r="FP100" t="str">
            <v>No</v>
          </cell>
          <cell r="FQ100" t="str">
            <v>No</v>
          </cell>
          <cell r="FS100">
            <v>80.906504963283467</v>
          </cell>
          <cell r="FT100" t="str">
            <v>east</v>
          </cell>
        </row>
        <row r="101">
          <cell r="EH101" t="str">
            <v>Market-OUTSIDE PMA</v>
          </cell>
          <cell r="FP101" t="str">
            <v>No</v>
          </cell>
          <cell r="FQ101" t="str">
            <v>No</v>
          </cell>
          <cell r="FS101">
            <v>80.660307638341393</v>
          </cell>
          <cell r="FT101" t="str">
            <v>east</v>
          </cell>
        </row>
        <row r="102">
          <cell r="EH102" t="str">
            <v>Section 8-OUTSIDE PMA</v>
          </cell>
          <cell r="FP102" t="str">
            <v>Error</v>
          </cell>
          <cell r="FQ102" t="str">
            <v>No</v>
          </cell>
          <cell r="FS102">
            <v>185.50880076910755</v>
          </cell>
          <cell r="FT102" t="str">
            <v>south</v>
          </cell>
        </row>
        <row r="103">
          <cell r="EH103" t="str">
            <v>Market-OUTSIDE PMA</v>
          </cell>
          <cell r="FP103" t="str">
            <v>No</v>
          </cell>
          <cell r="FQ103" t="str">
            <v>No</v>
          </cell>
          <cell r="FS103">
            <v>124.68598559832773</v>
          </cell>
          <cell r="FT103" t="str">
            <v>southeast</v>
          </cell>
        </row>
        <row r="104">
          <cell r="EH104" t="str">
            <v>Section 8/Market-OUTSIDE PMA</v>
          </cell>
          <cell r="FP104" t="str">
            <v>No</v>
          </cell>
          <cell r="FQ104" t="str">
            <v>No</v>
          </cell>
          <cell r="FS104">
            <v>168.43547754040276</v>
          </cell>
          <cell r="FT104" t="str">
            <v>south</v>
          </cell>
        </row>
        <row r="105">
          <cell r="EH105" t="str">
            <v>Section 8-OUTSIDE PMA</v>
          </cell>
          <cell r="FP105" t="str">
            <v>Error</v>
          </cell>
          <cell r="FQ105" t="str">
            <v>No</v>
          </cell>
          <cell r="FS105">
            <v>109.97013541216246</v>
          </cell>
          <cell r="FT105" t="str">
            <v>east</v>
          </cell>
        </row>
        <row r="106">
          <cell r="EH106" t="str">
            <v>Market-OUTSIDE PMA</v>
          </cell>
          <cell r="FP106" t="str">
            <v>No</v>
          </cell>
          <cell r="FQ106" t="str">
            <v>No</v>
          </cell>
          <cell r="FS106">
            <v>184.00430810105905</v>
          </cell>
          <cell r="FT106" t="str">
            <v>south</v>
          </cell>
        </row>
        <row r="107">
          <cell r="EH107" t="str">
            <v>Unknown-OUTSIDE PMA</v>
          </cell>
          <cell r="FP107" t="str">
            <v>Error</v>
          </cell>
          <cell r="FQ107" t="str">
            <v>No</v>
          </cell>
          <cell r="FS107">
            <v>201.0977471292415</v>
          </cell>
          <cell r="FT107" t="str">
            <v>south</v>
          </cell>
        </row>
        <row r="108">
          <cell r="EH108" t="str">
            <v>Market-OUTSIDE PMA</v>
          </cell>
          <cell r="FP108" t="str">
            <v>No</v>
          </cell>
          <cell r="FQ108" t="str">
            <v>No</v>
          </cell>
          <cell r="FS108">
            <v>204.62322089341129</v>
          </cell>
          <cell r="FT108" t="str">
            <v>southwest</v>
          </cell>
        </row>
        <row r="109">
          <cell r="EH109" t="str">
            <v>Section 8/Market-OUTSIDE PMA</v>
          </cell>
          <cell r="FP109" t="str">
            <v>No</v>
          </cell>
          <cell r="FQ109" t="str">
            <v>No</v>
          </cell>
          <cell r="FS109">
            <v>141.83520960626953</v>
          </cell>
          <cell r="FT109" t="str">
            <v>southeast</v>
          </cell>
        </row>
        <row r="110">
          <cell r="EH110" t="str">
            <v>Section 8-OUTSIDE PMA</v>
          </cell>
          <cell r="FP110" t="str">
            <v>Error</v>
          </cell>
          <cell r="FQ110" t="str">
            <v>No</v>
          </cell>
          <cell r="FS110">
            <v>141.66288502503684</v>
          </cell>
          <cell r="FT110" t="str">
            <v>southeast</v>
          </cell>
        </row>
        <row r="111">
          <cell r="EH111" t="str">
            <v>-</v>
          </cell>
          <cell r="FP111" t="str">
            <v/>
          </cell>
          <cell r="FQ111" t="str">
            <v/>
          </cell>
          <cell r="FS111" t="str">
            <v/>
          </cell>
          <cell r="FT111" t="str">
            <v/>
          </cell>
        </row>
        <row r="112">
          <cell r="EH112" t="str">
            <v>Market-OUTSIDE PMA</v>
          </cell>
          <cell r="FP112" t="str">
            <v>No</v>
          </cell>
          <cell r="FQ112" t="str">
            <v>No</v>
          </cell>
          <cell r="FS112">
            <v>70.564067214948778</v>
          </cell>
          <cell r="FT112" t="str">
            <v>east</v>
          </cell>
        </row>
        <row r="113">
          <cell r="EH113" t="str">
            <v>Unknown-OUTSIDE PMA</v>
          </cell>
          <cell r="FP113" t="str">
            <v>Error</v>
          </cell>
          <cell r="FQ113" t="str">
            <v>No</v>
          </cell>
          <cell r="FS113">
            <v>26.274168691461263</v>
          </cell>
          <cell r="FT113" t="str">
            <v>northeast</v>
          </cell>
        </row>
        <row r="114">
          <cell r="EH114" t="str">
            <v>Market-OUTSIDE PMA</v>
          </cell>
          <cell r="FP114" t="str">
            <v>No</v>
          </cell>
          <cell r="FQ114" t="str">
            <v>No</v>
          </cell>
          <cell r="FS114">
            <v>169.29505271713353</v>
          </cell>
          <cell r="FT114" t="str">
            <v>south</v>
          </cell>
        </row>
        <row r="115">
          <cell r="EH115" t="str">
            <v>Market-OUTSIDE PMA</v>
          </cell>
          <cell r="FP115" t="str">
            <v>Yes</v>
          </cell>
          <cell r="FQ115" t="str">
            <v>No</v>
          </cell>
          <cell r="FS115">
            <v>169.78579185221122</v>
          </cell>
          <cell r="FT115" t="str">
            <v>south</v>
          </cell>
        </row>
        <row r="116">
          <cell r="EH116" t="str">
            <v>Market-OUTSIDE PMA</v>
          </cell>
          <cell r="FP116" t="str">
            <v>No</v>
          </cell>
          <cell r="FQ116" t="str">
            <v>No</v>
          </cell>
          <cell r="FS116">
            <v>166.8818713453272</v>
          </cell>
          <cell r="FT116" t="str">
            <v>south</v>
          </cell>
        </row>
        <row r="117">
          <cell r="EH117" t="str">
            <v>Market-OUTSIDE PMA</v>
          </cell>
          <cell r="FP117" t="str">
            <v>Yes</v>
          </cell>
          <cell r="FQ117" t="str">
            <v>No</v>
          </cell>
          <cell r="FS117">
            <v>174.00505275388247</v>
          </cell>
          <cell r="FT117" t="str">
            <v>south</v>
          </cell>
        </row>
        <row r="118">
          <cell r="EH118" t="str">
            <v>Market-OUTSIDE PMA</v>
          </cell>
          <cell r="FP118" t="str">
            <v>Yes</v>
          </cell>
          <cell r="FQ118" t="str">
            <v>No</v>
          </cell>
          <cell r="FS118">
            <v>162.61951287340671</v>
          </cell>
          <cell r="FT118" t="str">
            <v>south</v>
          </cell>
        </row>
        <row r="119">
          <cell r="EH119" t="str">
            <v>Market-OUTSIDE PMA</v>
          </cell>
          <cell r="FP119" t="str">
            <v>Yes</v>
          </cell>
          <cell r="FQ119" t="str">
            <v>No</v>
          </cell>
          <cell r="FS119">
            <v>150.19920853681253</v>
          </cell>
          <cell r="FT119" t="str">
            <v>southeast</v>
          </cell>
        </row>
        <row r="120">
          <cell r="EH120" t="str">
            <v>Market-OUTSIDE PMA</v>
          </cell>
          <cell r="FP120" t="str">
            <v>No</v>
          </cell>
          <cell r="FQ120" t="str">
            <v>No</v>
          </cell>
          <cell r="FS120">
            <v>97.208275493418867</v>
          </cell>
          <cell r="FT120" t="str">
            <v>east</v>
          </cell>
        </row>
        <row r="121">
          <cell r="EH121" t="str">
            <v>Market-OUTSIDE PMA</v>
          </cell>
          <cell r="FP121" t="str">
            <v>Yes</v>
          </cell>
          <cell r="FQ121" t="str">
            <v>No</v>
          </cell>
          <cell r="FS121">
            <v>155.92237607234193</v>
          </cell>
          <cell r="FT121" t="str">
            <v>southeast</v>
          </cell>
        </row>
        <row r="122">
          <cell r="EH122" t="str">
            <v>Market-OUTSIDE PMA</v>
          </cell>
          <cell r="FP122" t="str">
            <v>No</v>
          </cell>
          <cell r="FQ122" t="str">
            <v>No</v>
          </cell>
          <cell r="FS122">
            <v>187.30013148016261</v>
          </cell>
          <cell r="FT122" t="str">
            <v>south</v>
          </cell>
        </row>
        <row r="123">
          <cell r="EH123" t="str">
            <v>Market-OUTSIDE PMA</v>
          </cell>
          <cell r="FP123" t="str">
            <v>No</v>
          </cell>
          <cell r="FQ123" t="str">
            <v>No</v>
          </cell>
          <cell r="FS123">
            <v>183.24845768962652</v>
          </cell>
          <cell r="FT123" t="str">
            <v>south</v>
          </cell>
        </row>
        <row r="124">
          <cell r="EH124" t="str">
            <v>Section 8-OUTSIDE PMA</v>
          </cell>
          <cell r="FP124" t="str">
            <v>No</v>
          </cell>
          <cell r="FQ124" t="str">
            <v>No</v>
          </cell>
          <cell r="FS124">
            <v>138.31208269273731</v>
          </cell>
          <cell r="FT124" t="str">
            <v>southeast</v>
          </cell>
        </row>
        <row r="125">
          <cell r="EH125" t="str">
            <v>LIHTC-OUTSIDE PMA</v>
          </cell>
          <cell r="FP125" t="str">
            <v>No</v>
          </cell>
          <cell r="FQ125" t="str">
            <v>No</v>
          </cell>
          <cell r="FS125">
            <v>141.47052039022344</v>
          </cell>
          <cell r="FT125" t="str">
            <v>southeast</v>
          </cell>
        </row>
        <row r="126">
          <cell r="EH126" t="str">
            <v>Public Housing-OUTSIDE PMA</v>
          </cell>
          <cell r="FP126" t="str">
            <v>No</v>
          </cell>
          <cell r="FQ126" t="str">
            <v>No</v>
          </cell>
          <cell r="FS126">
            <v>106.37503272162598</v>
          </cell>
          <cell r="FT126" t="str">
            <v>east</v>
          </cell>
        </row>
        <row r="127">
          <cell r="EH127" t="str">
            <v>Market-OUTSIDE PMA</v>
          </cell>
          <cell r="FP127" t="str">
            <v>No</v>
          </cell>
          <cell r="FQ127" t="str">
            <v>No</v>
          </cell>
          <cell r="FS127">
            <v>158.6751186966442</v>
          </cell>
          <cell r="FT127" t="str">
            <v>south</v>
          </cell>
        </row>
        <row r="128">
          <cell r="EH128" t="str">
            <v>Market-OUTSIDE PMA</v>
          </cell>
          <cell r="FP128" t="str">
            <v>No</v>
          </cell>
          <cell r="FQ128" t="str">
            <v>No</v>
          </cell>
          <cell r="FS128">
            <v>172.51080663126606</v>
          </cell>
          <cell r="FT128" t="str">
            <v>south</v>
          </cell>
        </row>
        <row r="129">
          <cell r="EH129" t="str">
            <v>Market-OUTSIDE PMA</v>
          </cell>
          <cell r="FP129" t="str">
            <v>No</v>
          </cell>
          <cell r="FQ129" t="str">
            <v>No</v>
          </cell>
          <cell r="FS129">
            <v>172.47437410222017</v>
          </cell>
          <cell r="FT129" t="str">
            <v>south</v>
          </cell>
        </row>
        <row r="130">
          <cell r="EH130" t="str">
            <v>Market-OUTSIDE PMA</v>
          </cell>
          <cell r="FP130" t="str">
            <v>No</v>
          </cell>
          <cell r="FQ130" t="str">
            <v>No</v>
          </cell>
          <cell r="FS130">
            <v>145.4751293377476</v>
          </cell>
          <cell r="FT130" t="str">
            <v>southeast</v>
          </cell>
        </row>
        <row r="131">
          <cell r="EH131" t="str">
            <v>Market-OUTSIDE PMA</v>
          </cell>
          <cell r="FP131" t="str">
            <v>No</v>
          </cell>
          <cell r="FQ131" t="str">
            <v>No</v>
          </cell>
          <cell r="FS131">
            <v>149.27963062857398</v>
          </cell>
          <cell r="FT131" t="str">
            <v>southeast</v>
          </cell>
        </row>
        <row r="132">
          <cell r="EH132" t="str">
            <v>Market-OUTSIDE PMA</v>
          </cell>
          <cell r="FP132" t="str">
            <v>No</v>
          </cell>
          <cell r="FQ132" t="str">
            <v>No</v>
          </cell>
          <cell r="FS132">
            <v>146.22665002637854</v>
          </cell>
          <cell r="FT132" t="str">
            <v>southeast</v>
          </cell>
        </row>
        <row r="133">
          <cell r="EH133" t="str">
            <v>Market-OUTSIDE PMA</v>
          </cell>
          <cell r="FP133" t="str">
            <v>Error</v>
          </cell>
          <cell r="FQ133" t="str">
            <v>No</v>
          </cell>
          <cell r="FS133">
            <v>152.21199301411036</v>
          </cell>
          <cell r="FT133" t="str">
            <v>southeast</v>
          </cell>
        </row>
        <row r="134">
          <cell r="EH134" t="str">
            <v>Market-OUTSIDE PMA</v>
          </cell>
          <cell r="FP134" t="str">
            <v>No</v>
          </cell>
          <cell r="FQ134" t="str">
            <v>No</v>
          </cell>
          <cell r="FS134">
            <v>181.85593952607212</v>
          </cell>
          <cell r="FT134" t="str">
            <v>south</v>
          </cell>
        </row>
        <row r="135">
          <cell r="EH135" t="str">
            <v>Market-OUTSIDE PMA</v>
          </cell>
          <cell r="FP135" t="str">
            <v>Yes</v>
          </cell>
          <cell r="FQ135" t="str">
            <v>No</v>
          </cell>
          <cell r="FS135">
            <v>17.276753907405347</v>
          </cell>
          <cell r="FT135" t="str">
            <v>north</v>
          </cell>
        </row>
        <row r="136">
          <cell r="EH136" t="str">
            <v>Market-OUTSIDE PMA</v>
          </cell>
          <cell r="FP136" t="str">
            <v>No</v>
          </cell>
          <cell r="FQ136" t="str">
            <v>No</v>
          </cell>
          <cell r="FS136">
            <v>177.75361509036236</v>
          </cell>
          <cell r="FT136" t="str">
            <v>south</v>
          </cell>
        </row>
        <row r="137">
          <cell r="EH137" t="str">
            <v>Market-OUTSIDE PMA</v>
          </cell>
          <cell r="FP137" t="str">
            <v>No</v>
          </cell>
          <cell r="FQ137" t="str">
            <v>No</v>
          </cell>
          <cell r="FS137">
            <v>186.7310917774501</v>
          </cell>
          <cell r="FT137" t="str">
            <v>south</v>
          </cell>
        </row>
        <row r="138">
          <cell r="EH138" t="str">
            <v>Market-OUTSIDE PMA</v>
          </cell>
          <cell r="FP138" t="str">
            <v>No</v>
          </cell>
          <cell r="FQ138" t="str">
            <v>No</v>
          </cell>
          <cell r="FS138">
            <v>133.21220531916413</v>
          </cell>
          <cell r="FT138" t="str">
            <v>southeast</v>
          </cell>
        </row>
        <row r="139">
          <cell r="EH139" t="str">
            <v>Market-OUTSIDE PMA</v>
          </cell>
          <cell r="FP139" t="str">
            <v>No</v>
          </cell>
          <cell r="FQ139" t="str">
            <v>No</v>
          </cell>
          <cell r="FS139">
            <v>326.05612138454592</v>
          </cell>
          <cell r="FT139" t="str">
            <v>northwest</v>
          </cell>
        </row>
        <row r="140">
          <cell r="EH140" t="str">
            <v>Market-OUTSIDE PMA</v>
          </cell>
          <cell r="FP140" t="str">
            <v>No</v>
          </cell>
          <cell r="FQ140" t="str">
            <v>No</v>
          </cell>
          <cell r="FS140">
            <v>57.097679422878748</v>
          </cell>
          <cell r="FT140" t="str">
            <v>northeast</v>
          </cell>
        </row>
        <row r="141">
          <cell r="EH141" t="str">
            <v>Market-OUTSIDE PMA</v>
          </cell>
          <cell r="FP141" t="str">
            <v>No</v>
          </cell>
          <cell r="FQ141" t="str">
            <v>No</v>
          </cell>
          <cell r="FS141">
            <v>73.669197476640903</v>
          </cell>
          <cell r="FT141" t="str">
            <v>east</v>
          </cell>
        </row>
        <row r="142">
          <cell r="EH142" t="str">
            <v>Market-OUTSIDE PMA</v>
          </cell>
          <cell r="FP142" t="str">
            <v>No</v>
          </cell>
          <cell r="FQ142" t="str">
            <v>No</v>
          </cell>
          <cell r="FS142">
            <v>77.544993581324519</v>
          </cell>
          <cell r="FT142" t="str">
            <v>east</v>
          </cell>
        </row>
        <row r="143">
          <cell r="EH143" t="str">
            <v>Market-OUTSIDE PMA</v>
          </cell>
          <cell r="FP143" t="str">
            <v>Yes</v>
          </cell>
          <cell r="FQ143" t="str">
            <v>No</v>
          </cell>
          <cell r="FS143">
            <v>67.837626277104732</v>
          </cell>
          <cell r="FT143" t="str">
            <v>east</v>
          </cell>
        </row>
        <row r="144">
          <cell r="EH144" t="str">
            <v>Market-OUTSIDE PMA</v>
          </cell>
          <cell r="FP144" t="str">
            <v>No</v>
          </cell>
          <cell r="FQ144" t="str">
            <v>No</v>
          </cell>
          <cell r="FS144">
            <v>135.89547960489438</v>
          </cell>
          <cell r="FT144" t="str">
            <v>southeast</v>
          </cell>
        </row>
        <row r="145">
          <cell r="EH145" t="str">
            <v>Market-OUTSIDE PMA</v>
          </cell>
          <cell r="FP145" t="str">
            <v>No</v>
          </cell>
          <cell r="FQ145" t="str">
            <v>No</v>
          </cell>
          <cell r="FS145">
            <v>58.736395546600015</v>
          </cell>
          <cell r="FT145" t="str">
            <v>northeast</v>
          </cell>
        </row>
        <row r="146">
          <cell r="EH146" t="str">
            <v>Section 8-OUTSIDE PMA</v>
          </cell>
          <cell r="FP146" t="str">
            <v>Error</v>
          </cell>
          <cell r="FQ146" t="str">
            <v>No</v>
          </cell>
          <cell r="FS146">
            <v>136.48062495544016</v>
          </cell>
          <cell r="FT146" t="str">
            <v>southeast</v>
          </cell>
        </row>
        <row r="147">
          <cell r="EH147" t="str">
            <v>Market-OUTSIDE PMA</v>
          </cell>
          <cell r="FP147" t="str">
            <v>No</v>
          </cell>
          <cell r="FQ147" t="str">
            <v>No</v>
          </cell>
          <cell r="FS147">
            <v>135.07861674961472</v>
          </cell>
          <cell r="FT147" t="str">
            <v>southeast</v>
          </cell>
        </row>
        <row r="148">
          <cell r="EH148" t="str">
            <v>Market-OUTSIDE PMA</v>
          </cell>
          <cell r="FP148" t="str">
            <v>No</v>
          </cell>
          <cell r="FQ148" t="str">
            <v>No</v>
          </cell>
          <cell r="FS148">
            <v>96.53096022271761</v>
          </cell>
          <cell r="FT148" t="str">
            <v>east</v>
          </cell>
        </row>
        <row r="149">
          <cell r="EH149" t="str">
            <v>Market-OUTSIDE PMA</v>
          </cell>
          <cell r="FP149" t="str">
            <v>Yes</v>
          </cell>
          <cell r="FQ149" t="str">
            <v>No</v>
          </cell>
          <cell r="FS149">
            <v>170.2967267773505</v>
          </cell>
          <cell r="FT149" t="str">
            <v>south</v>
          </cell>
        </row>
        <row r="150">
          <cell r="EH150" t="str">
            <v>Section 8-OUTSIDE PMA</v>
          </cell>
          <cell r="FP150" t="str">
            <v>Error</v>
          </cell>
          <cell r="FQ150" t="str">
            <v>No</v>
          </cell>
          <cell r="FS150">
            <v>158.58570328684476</v>
          </cell>
          <cell r="FT150" t="str">
            <v>south</v>
          </cell>
        </row>
        <row r="151">
          <cell r="EH151" t="str">
            <v>Market-OUTSIDE PMA</v>
          </cell>
          <cell r="FP151" t="str">
            <v>No</v>
          </cell>
          <cell r="FQ151" t="str">
            <v>No</v>
          </cell>
          <cell r="FS151">
            <v>54.576545776561431</v>
          </cell>
          <cell r="FT151" t="str">
            <v>northeast</v>
          </cell>
        </row>
        <row r="152">
          <cell r="EH152" t="str">
            <v>Market-OUTSIDE PMA</v>
          </cell>
          <cell r="FP152" t="str">
            <v>No</v>
          </cell>
          <cell r="FQ152" t="str">
            <v>No</v>
          </cell>
          <cell r="FS152">
            <v>131.92843546968581</v>
          </cell>
          <cell r="FT152" t="str">
            <v>southeast</v>
          </cell>
        </row>
        <row r="153">
          <cell r="EH153" t="str">
            <v>Market-OUTSIDE PMA</v>
          </cell>
          <cell r="FP153" t="str">
            <v>No</v>
          </cell>
          <cell r="FQ153" t="str">
            <v>No</v>
          </cell>
          <cell r="FS153">
            <v>157.45140696358885</v>
          </cell>
          <cell r="FT153" t="str">
            <v>southeast</v>
          </cell>
        </row>
        <row r="154">
          <cell r="EH154" t="str">
            <v>Section 8-OUTSIDE PMA</v>
          </cell>
          <cell r="FP154" t="str">
            <v>No</v>
          </cell>
          <cell r="FQ154" t="str">
            <v>No</v>
          </cell>
          <cell r="FS154">
            <v>166.9921066863495</v>
          </cell>
          <cell r="FT154" t="str">
            <v>south</v>
          </cell>
        </row>
        <row r="155">
          <cell r="EH155" t="str">
            <v>Market-OUTSIDE PMA</v>
          </cell>
          <cell r="FP155" t="str">
            <v>No</v>
          </cell>
          <cell r="FQ155" t="str">
            <v>No</v>
          </cell>
          <cell r="FS155">
            <v>145.59777522675512</v>
          </cell>
          <cell r="FT155" t="str">
            <v>southeast</v>
          </cell>
        </row>
        <row r="156">
          <cell r="EH156" t="str">
            <v>Market-OUTSIDE PMA</v>
          </cell>
          <cell r="FP156" t="str">
            <v>Yes</v>
          </cell>
          <cell r="FQ156" t="str">
            <v>No</v>
          </cell>
          <cell r="FS156">
            <v>156.6480215858416</v>
          </cell>
          <cell r="FT156" t="str">
            <v>southeast</v>
          </cell>
        </row>
        <row r="157">
          <cell r="EH157" t="str">
            <v>-</v>
          </cell>
          <cell r="FP157" t="str">
            <v/>
          </cell>
          <cell r="FQ157" t="str">
            <v/>
          </cell>
          <cell r="FS157" t="str">
            <v/>
          </cell>
          <cell r="FT157" t="str">
            <v/>
          </cell>
        </row>
        <row r="158">
          <cell r="EH158" t="str">
            <v>Market-OUTSIDE PMA</v>
          </cell>
          <cell r="FP158" t="str">
            <v>No</v>
          </cell>
          <cell r="FQ158" t="str">
            <v>No</v>
          </cell>
          <cell r="FS158">
            <v>127.08733656786032</v>
          </cell>
          <cell r="FT158" t="str">
            <v>southeast</v>
          </cell>
        </row>
        <row r="159">
          <cell r="EH159" t="str">
            <v>Market-OUTSIDE PMA</v>
          </cell>
          <cell r="FP159" t="str">
            <v>No</v>
          </cell>
          <cell r="FQ159" t="str">
            <v>No</v>
          </cell>
          <cell r="FS159">
            <v>134.57307254545009</v>
          </cell>
          <cell r="FT159" t="str">
            <v>southeast</v>
          </cell>
        </row>
        <row r="160">
          <cell r="EH160" t="str">
            <v>Market-OUTSIDE PMA</v>
          </cell>
          <cell r="FP160" t="str">
            <v>No</v>
          </cell>
          <cell r="FQ160" t="str">
            <v>No</v>
          </cell>
          <cell r="FS160">
            <v>107.84883633928574</v>
          </cell>
          <cell r="FT160" t="str">
            <v>east</v>
          </cell>
        </row>
        <row r="161">
          <cell r="EH161" t="str">
            <v>Market-OUTSIDE PMA</v>
          </cell>
          <cell r="FP161" t="str">
            <v>Error</v>
          </cell>
          <cell r="FQ161" t="str">
            <v>No</v>
          </cell>
          <cell r="FS161">
            <v>119.26296516216283</v>
          </cell>
          <cell r="FT161" t="str">
            <v>southeast</v>
          </cell>
        </row>
        <row r="162">
          <cell r="EH162" t="str">
            <v>Market-OUTSIDE PMA</v>
          </cell>
          <cell r="FP162" t="str">
            <v>Yes</v>
          </cell>
          <cell r="FQ162" t="str">
            <v>No</v>
          </cell>
          <cell r="FS162">
            <v>345.05267949711077</v>
          </cell>
          <cell r="FT162" t="str">
            <v>north</v>
          </cell>
        </row>
        <row r="163">
          <cell r="EH163" t="str">
            <v>Market-OUTSIDE PMA</v>
          </cell>
          <cell r="FP163" t="str">
            <v>Yes</v>
          </cell>
          <cell r="FQ163" t="str">
            <v>No</v>
          </cell>
          <cell r="FS163">
            <v>141.15764222743013</v>
          </cell>
          <cell r="FT163" t="str">
            <v>southeast</v>
          </cell>
        </row>
        <row r="164">
          <cell r="EH164" t="str">
            <v>Market-OUTSIDE PMA</v>
          </cell>
          <cell r="FP164" t="str">
            <v>No</v>
          </cell>
          <cell r="FQ164" t="str">
            <v>No</v>
          </cell>
          <cell r="FS164">
            <v>25.024015352333276</v>
          </cell>
          <cell r="FT164" t="str">
            <v>northeast</v>
          </cell>
        </row>
        <row r="165">
          <cell r="EH165" t="str">
            <v>Market-OUTSIDE PMA</v>
          </cell>
          <cell r="FP165" t="str">
            <v>No</v>
          </cell>
          <cell r="FQ165" t="str">
            <v>No</v>
          </cell>
          <cell r="FS165">
            <v>122.93278124445982</v>
          </cell>
          <cell r="FT165" t="str">
            <v>southeast</v>
          </cell>
        </row>
        <row r="166">
          <cell r="EH166" t="str">
            <v>Market-OUTSIDE PMA</v>
          </cell>
          <cell r="FP166" t="str">
            <v>No</v>
          </cell>
          <cell r="FQ166" t="str">
            <v>No</v>
          </cell>
          <cell r="FS166">
            <v>117.6196726278372</v>
          </cell>
          <cell r="FT166" t="str">
            <v>southeast</v>
          </cell>
        </row>
        <row r="167">
          <cell r="EH167" t="str">
            <v>Market-OUTSIDE PMA</v>
          </cell>
          <cell r="FP167" t="str">
            <v>No</v>
          </cell>
          <cell r="FQ167" t="str">
            <v>No</v>
          </cell>
          <cell r="FS167">
            <v>119.7764442755832</v>
          </cell>
          <cell r="FT167" t="str">
            <v>southeast</v>
          </cell>
        </row>
        <row r="168">
          <cell r="EH168" t="str">
            <v>Market-OUTSIDE PMA</v>
          </cell>
          <cell r="FP168" t="str">
            <v>No</v>
          </cell>
          <cell r="FQ168" t="str">
            <v>No</v>
          </cell>
          <cell r="FS168">
            <v>116.3207901685486</v>
          </cell>
          <cell r="FT168" t="str">
            <v>southeast</v>
          </cell>
        </row>
        <row r="169">
          <cell r="EH169" t="str">
            <v>Market-OUTSIDE PMA</v>
          </cell>
          <cell r="FP169" t="str">
            <v>No</v>
          </cell>
          <cell r="FQ169" t="str">
            <v>No</v>
          </cell>
          <cell r="FS169">
            <v>121.97065743715332</v>
          </cell>
          <cell r="FT169" t="str">
            <v>southeast</v>
          </cell>
        </row>
        <row r="170">
          <cell r="EH170" t="str">
            <v>Market-OUTSIDE PMA</v>
          </cell>
          <cell r="FP170" t="str">
            <v>No</v>
          </cell>
          <cell r="FQ170" t="str">
            <v>No</v>
          </cell>
          <cell r="FS170">
            <v>257.83410192741474</v>
          </cell>
          <cell r="FT170" t="str">
            <v>west</v>
          </cell>
        </row>
        <row r="171">
          <cell r="EH171" t="str">
            <v>Market-OUTSIDE PMA</v>
          </cell>
          <cell r="FP171" t="str">
            <v>No</v>
          </cell>
          <cell r="FQ171" t="str">
            <v>No</v>
          </cell>
          <cell r="FS171">
            <v>353.32295255380018</v>
          </cell>
          <cell r="FT171" t="str">
            <v>north</v>
          </cell>
        </row>
        <row r="172">
          <cell r="EH172" t="str">
            <v>Market-OUTSIDE PMA</v>
          </cell>
          <cell r="FP172" t="str">
            <v>No</v>
          </cell>
          <cell r="FQ172" t="str">
            <v>No</v>
          </cell>
          <cell r="FS172">
            <v>117.62565972191906</v>
          </cell>
          <cell r="FT172" t="str">
            <v>southeast</v>
          </cell>
        </row>
        <row r="173">
          <cell r="EH173" t="str">
            <v>Market-OUTSIDE PMA</v>
          </cell>
          <cell r="FP173" t="str">
            <v>No</v>
          </cell>
          <cell r="FQ173" t="str">
            <v>No</v>
          </cell>
          <cell r="FS173">
            <v>119.12135529837406</v>
          </cell>
          <cell r="FT173" t="str">
            <v>southeast</v>
          </cell>
        </row>
        <row r="174">
          <cell r="EH174" t="str">
            <v>Market-OUTSIDE PMA</v>
          </cell>
          <cell r="FP174" t="str">
            <v>No</v>
          </cell>
          <cell r="FQ174" t="str">
            <v>No</v>
          </cell>
          <cell r="FS174">
            <v>203.51351735800657</v>
          </cell>
          <cell r="FT174" t="str">
            <v>southwest</v>
          </cell>
        </row>
        <row r="175">
          <cell r="EH175" t="str">
            <v>Market-OUTSIDE PMA</v>
          </cell>
          <cell r="FP175" t="str">
            <v>No</v>
          </cell>
          <cell r="FQ175" t="str">
            <v>No</v>
          </cell>
          <cell r="FS175">
            <v>131.79578887623893</v>
          </cell>
          <cell r="FT175" t="str">
            <v>southeast</v>
          </cell>
        </row>
        <row r="176">
          <cell r="EH176" t="str">
            <v>Market-OUTSIDE PMA</v>
          </cell>
          <cell r="FP176" t="str">
            <v>No</v>
          </cell>
          <cell r="FQ176" t="str">
            <v>No</v>
          </cell>
          <cell r="FS176">
            <v>146.77441478331002</v>
          </cell>
          <cell r="FT176" t="str">
            <v>southeast</v>
          </cell>
        </row>
        <row r="177">
          <cell r="EH177" t="str">
            <v>Market-OUTSIDE PMA</v>
          </cell>
          <cell r="FP177" t="str">
            <v>No</v>
          </cell>
          <cell r="FQ177" t="str">
            <v>No</v>
          </cell>
          <cell r="FS177">
            <v>176.05815427842037</v>
          </cell>
          <cell r="FT177" t="str">
            <v>south</v>
          </cell>
        </row>
        <row r="178">
          <cell r="EH178" t="str">
            <v>Section 8-OUTSIDE PMA</v>
          </cell>
          <cell r="FP178" t="str">
            <v>No</v>
          </cell>
          <cell r="FQ178" t="str">
            <v>No</v>
          </cell>
          <cell r="FS178">
            <v>127.41181332525888</v>
          </cell>
          <cell r="FT178" t="str">
            <v>southeast</v>
          </cell>
        </row>
        <row r="179">
          <cell r="EH179" t="str">
            <v>Section 8-OUTSIDE PMA</v>
          </cell>
          <cell r="FP179" t="str">
            <v>No</v>
          </cell>
          <cell r="FQ179" t="str">
            <v>No</v>
          </cell>
          <cell r="FS179">
            <v>127.61874985254612</v>
          </cell>
          <cell r="FT179" t="str">
            <v>southeast</v>
          </cell>
        </row>
        <row r="180">
          <cell r="EH180" t="str">
            <v>Section 8-OUTSIDE PMA</v>
          </cell>
          <cell r="FP180" t="str">
            <v>Error</v>
          </cell>
          <cell r="FQ180" t="str">
            <v>No</v>
          </cell>
          <cell r="FS180">
            <v>130.17852688957836</v>
          </cell>
          <cell r="FT180" t="str">
            <v>southeast</v>
          </cell>
        </row>
        <row r="181">
          <cell r="EH181" t="str">
            <v>Market-OUTSIDE PMA</v>
          </cell>
          <cell r="FP181" t="str">
            <v>No</v>
          </cell>
          <cell r="FQ181" t="str">
            <v>No</v>
          </cell>
          <cell r="FS181">
            <v>170.85672997456095</v>
          </cell>
          <cell r="FT181" t="str">
            <v>south</v>
          </cell>
        </row>
        <row r="182">
          <cell r="EH182" t="str">
            <v>Market-OUTSIDE PMA</v>
          </cell>
          <cell r="FP182" t="str">
            <v>No</v>
          </cell>
          <cell r="FQ182" t="str">
            <v>No</v>
          </cell>
          <cell r="FS182">
            <v>122.36363497756082</v>
          </cell>
          <cell r="FT182" t="str">
            <v>southeast</v>
          </cell>
        </row>
        <row r="183">
          <cell r="EH183" t="str">
            <v>LIHTC-OUTSIDE PMA</v>
          </cell>
          <cell r="FP183" t="str">
            <v>No</v>
          </cell>
          <cell r="FQ183" t="str">
            <v>No</v>
          </cell>
          <cell r="FS183">
            <v>39.0381484619136</v>
          </cell>
          <cell r="FT183" t="str">
            <v>northeast</v>
          </cell>
        </row>
        <row r="184">
          <cell r="EH184" t="str">
            <v>Market-OUTSIDE PMA</v>
          </cell>
          <cell r="FP184" t="str">
            <v>Yes</v>
          </cell>
          <cell r="FQ184" t="str">
            <v>No</v>
          </cell>
          <cell r="FS184">
            <v>196.79069140095058</v>
          </cell>
          <cell r="FT184" t="str">
            <v>south</v>
          </cell>
        </row>
        <row r="185">
          <cell r="EH185" t="str">
            <v>Market-OUTSIDE PMA</v>
          </cell>
          <cell r="FP185" t="str">
            <v>No</v>
          </cell>
          <cell r="FQ185" t="str">
            <v>No</v>
          </cell>
          <cell r="FS185">
            <v>86.283380774401792</v>
          </cell>
          <cell r="FT185" t="str">
            <v>east</v>
          </cell>
        </row>
        <row r="186">
          <cell r="EH186" t="str">
            <v>Market-OUTSIDE PMA</v>
          </cell>
          <cell r="FP186" t="str">
            <v>No</v>
          </cell>
          <cell r="FQ186" t="str">
            <v>No</v>
          </cell>
          <cell r="FS186">
            <v>116.8120327402565</v>
          </cell>
          <cell r="FT186" t="str">
            <v>southeast</v>
          </cell>
        </row>
        <row r="187">
          <cell r="EH187" t="str">
            <v>Market-OUTSIDE PMA</v>
          </cell>
          <cell r="FP187" t="str">
            <v>No</v>
          </cell>
          <cell r="FQ187" t="str">
            <v>No</v>
          </cell>
          <cell r="FS187">
            <v>127.79204035745805</v>
          </cell>
          <cell r="FT187" t="str">
            <v>southeast</v>
          </cell>
        </row>
        <row r="188">
          <cell r="EH188" t="str">
            <v>Section 8-OUTSIDE PMA</v>
          </cell>
          <cell r="FP188" t="str">
            <v>Error</v>
          </cell>
          <cell r="FQ188" t="str">
            <v>No</v>
          </cell>
          <cell r="FS188">
            <v>100.03935266916965</v>
          </cell>
          <cell r="FT188" t="str">
            <v>east</v>
          </cell>
        </row>
        <row r="189">
          <cell r="EH189" t="str">
            <v>Section 8-OUTSIDE PMA</v>
          </cell>
          <cell r="FP189" t="str">
            <v>No</v>
          </cell>
          <cell r="FQ189" t="str">
            <v>No</v>
          </cell>
          <cell r="FS189">
            <v>239.33912541509221</v>
          </cell>
          <cell r="FT189" t="str">
            <v>southwest</v>
          </cell>
        </row>
        <row r="190">
          <cell r="EH190" t="str">
            <v>Section 8-OUTSIDE PMA</v>
          </cell>
          <cell r="FP190" t="str">
            <v>Error</v>
          </cell>
          <cell r="FQ190" t="str">
            <v>No</v>
          </cell>
          <cell r="FS190">
            <v>235.72713930736552</v>
          </cell>
          <cell r="FT190" t="str">
            <v>southwest</v>
          </cell>
        </row>
        <row r="191">
          <cell r="EH191" t="str">
            <v>Market-OUTSIDE PMA</v>
          </cell>
          <cell r="FP191" t="str">
            <v>No</v>
          </cell>
          <cell r="FQ191" t="str">
            <v>No</v>
          </cell>
          <cell r="FS191">
            <v>119.39927754386223</v>
          </cell>
          <cell r="FT191" t="str">
            <v>southeast</v>
          </cell>
        </row>
        <row r="192">
          <cell r="EH192" t="str">
            <v>Market-OUTSIDE PMA</v>
          </cell>
          <cell r="FP192" t="str">
            <v>No</v>
          </cell>
          <cell r="FQ192" t="str">
            <v>No</v>
          </cell>
          <cell r="FS192">
            <v>121.89339543156785</v>
          </cell>
          <cell r="FT192" t="str">
            <v>southeast</v>
          </cell>
        </row>
        <row r="193">
          <cell r="EH193" t="str">
            <v>Market-OUTSIDE PMA</v>
          </cell>
          <cell r="FP193" t="str">
            <v>No</v>
          </cell>
          <cell r="FQ193" t="str">
            <v>No</v>
          </cell>
          <cell r="FS193">
            <v>130.19211073968097</v>
          </cell>
          <cell r="FT193" t="str">
            <v>southeast</v>
          </cell>
        </row>
        <row r="194">
          <cell r="EH194" t="str">
            <v>Market-OUTSIDE PMA</v>
          </cell>
          <cell r="FP194" t="str">
            <v>No</v>
          </cell>
          <cell r="FQ194" t="str">
            <v>No</v>
          </cell>
          <cell r="FS194">
            <v>50.545565810936097</v>
          </cell>
          <cell r="FT194" t="str">
            <v>northeast</v>
          </cell>
        </row>
        <row r="195">
          <cell r="EH195" t="str">
            <v>Section 8-OUTSIDE PMA</v>
          </cell>
          <cell r="FP195" t="str">
            <v>Error</v>
          </cell>
          <cell r="FQ195" t="str">
            <v>No</v>
          </cell>
          <cell r="FS195">
            <v>124.25627342231499</v>
          </cell>
          <cell r="FT195" t="str">
            <v>southeast</v>
          </cell>
        </row>
        <row r="196">
          <cell r="EH196" t="str">
            <v>Market-OUTSIDE PMA</v>
          </cell>
          <cell r="FP196" t="str">
            <v>Yes</v>
          </cell>
          <cell r="FQ196" t="str">
            <v>No</v>
          </cell>
          <cell r="FS196">
            <v>200.98861022293147</v>
          </cell>
          <cell r="FT196" t="str">
            <v>south</v>
          </cell>
        </row>
        <row r="197">
          <cell r="EH197" t="str">
            <v>Market-OUTSIDE PMA</v>
          </cell>
          <cell r="FP197" t="str">
            <v>Yes</v>
          </cell>
          <cell r="FQ197" t="str">
            <v>No</v>
          </cell>
          <cell r="FS197">
            <v>202.7301497145578</v>
          </cell>
          <cell r="FT197" t="str">
            <v>southwest</v>
          </cell>
        </row>
        <row r="198">
          <cell r="EH198" t="str">
            <v>Market-OUTSIDE PMA</v>
          </cell>
          <cell r="FP198" t="str">
            <v>Error</v>
          </cell>
          <cell r="FQ198" t="str">
            <v>No</v>
          </cell>
          <cell r="FS198">
            <v>132.20757999419007</v>
          </cell>
          <cell r="FT198" t="str">
            <v>southeast</v>
          </cell>
        </row>
        <row r="199">
          <cell r="EH199" t="str">
            <v>Section 8-OUTSIDE PMA</v>
          </cell>
          <cell r="FP199" t="str">
            <v>Error</v>
          </cell>
          <cell r="FQ199" t="str">
            <v>No</v>
          </cell>
          <cell r="FS199">
            <v>119.82788550531934</v>
          </cell>
          <cell r="FT199" t="str">
            <v>southeast</v>
          </cell>
        </row>
        <row r="200">
          <cell r="EH200" t="str">
            <v>Section 8-OUTSIDE PMA</v>
          </cell>
          <cell r="FP200" t="str">
            <v>Error</v>
          </cell>
          <cell r="FQ200" t="str">
            <v>No</v>
          </cell>
          <cell r="FS200">
            <v>118.92887845967007</v>
          </cell>
          <cell r="FT200" t="str">
            <v>southeast</v>
          </cell>
        </row>
        <row r="201">
          <cell r="EH201" t="str">
            <v>Section 8-OUTSIDE PMA</v>
          </cell>
          <cell r="FP201" t="str">
            <v>No</v>
          </cell>
          <cell r="FQ201" t="str">
            <v>No</v>
          </cell>
          <cell r="FS201">
            <v>119.0771631438558</v>
          </cell>
          <cell r="FT201" t="str">
            <v>southeast</v>
          </cell>
        </row>
        <row r="202">
          <cell r="EH202" t="str">
            <v>Section 8-OUTSIDE PMA</v>
          </cell>
          <cell r="FP202" t="str">
            <v>Error</v>
          </cell>
          <cell r="FQ202" t="str">
            <v>No</v>
          </cell>
          <cell r="FS202">
            <v>118.71431255372647</v>
          </cell>
          <cell r="FT202" t="str">
            <v>southeast</v>
          </cell>
        </row>
        <row r="203">
          <cell r="EH203" t="str">
            <v>Market-OUTSIDE PMA</v>
          </cell>
          <cell r="FP203" t="str">
            <v>No</v>
          </cell>
          <cell r="FQ203" t="str">
            <v>No</v>
          </cell>
          <cell r="FS203">
            <v>128.16953893395888</v>
          </cell>
          <cell r="FT203" t="str">
            <v>southeast</v>
          </cell>
        </row>
        <row r="204">
          <cell r="EH204" t="str">
            <v>Market-OUTSIDE PMA</v>
          </cell>
          <cell r="FP204" t="str">
            <v>No</v>
          </cell>
          <cell r="FQ204" t="str">
            <v>No</v>
          </cell>
          <cell r="FS204">
            <v>50.319578572008417</v>
          </cell>
          <cell r="FT204" t="str">
            <v>northeast</v>
          </cell>
        </row>
        <row r="205">
          <cell r="EH205" t="str">
            <v>Section 8-OUTSIDE PMA</v>
          </cell>
          <cell r="FP205" t="str">
            <v>Error</v>
          </cell>
          <cell r="FQ205" t="str">
            <v>No</v>
          </cell>
          <cell r="FS205">
            <v>139.23802576600031</v>
          </cell>
          <cell r="FT205" t="str">
            <v>southeast</v>
          </cell>
        </row>
        <row r="206">
          <cell r="EH206" t="str">
            <v>Market-OUTSIDE PMA</v>
          </cell>
          <cell r="FP206" t="str">
            <v>No</v>
          </cell>
          <cell r="FQ206" t="str">
            <v>No</v>
          </cell>
          <cell r="FS206">
            <v>89.489516854595877</v>
          </cell>
          <cell r="FT206" t="str">
            <v>east</v>
          </cell>
        </row>
        <row r="207">
          <cell r="EH207" t="str">
            <v>Market-OUTSIDE PMA</v>
          </cell>
          <cell r="FP207" t="str">
            <v>No</v>
          </cell>
          <cell r="FQ207" t="str">
            <v>No</v>
          </cell>
          <cell r="FS207">
            <v>120.16920686608191</v>
          </cell>
          <cell r="FT207" t="str">
            <v>southeast</v>
          </cell>
        </row>
        <row r="208">
          <cell r="EH208" t="str">
            <v>LIHTC-OUTSIDE PMA</v>
          </cell>
          <cell r="FP208" t="str">
            <v>No</v>
          </cell>
          <cell r="FQ208" t="str">
            <v>No</v>
          </cell>
          <cell r="FS208">
            <v>105.01174342639622</v>
          </cell>
          <cell r="FT208" t="str">
            <v>east</v>
          </cell>
        </row>
        <row r="209">
          <cell r="EH209" t="str">
            <v>Market-OUTSIDE PMA</v>
          </cell>
          <cell r="FP209" t="str">
            <v>Yes</v>
          </cell>
          <cell r="FQ209" t="str">
            <v>No</v>
          </cell>
          <cell r="FS209">
            <v>66.517071356025411</v>
          </cell>
          <cell r="FT209" t="str">
            <v>northeast</v>
          </cell>
        </row>
        <row r="210">
          <cell r="EH210" t="str">
            <v>Market-OUTSIDE PMA</v>
          </cell>
          <cell r="FP210" t="str">
            <v>No</v>
          </cell>
          <cell r="FQ210" t="str">
            <v>No</v>
          </cell>
          <cell r="FS210">
            <v>147.62936030199319</v>
          </cell>
          <cell r="FT210" t="str">
            <v>southeast</v>
          </cell>
        </row>
        <row r="211">
          <cell r="EH211" t="str">
            <v>Market-OUTSIDE PMA</v>
          </cell>
          <cell r="FP211" t="str">
            <v>Yes</v>
          </cell>
          <cell r="FQ211" t="str">
            <v>No</v>
          </cell>
          <cell r="FS211">
            <v>328.17108309264665</v>
          </cell>
          <cell r="FT211" t="str">
            <v>northwest</v>
          </cell>
        </row>
        <row r="212">
          <cell r="EH212" t="str">
            <v>Section 8-OUTSIDE PMA</v>
          </cell>
          <cell r="FP212" t="str">
            <v>Error</v>
          </cell>
          <cell r="FQ212" t="str">
            <v>No</v>
          </cell>
          <cell r="FS212">
            <v>277.67458589730904</v>
          </cell>
          <cell r="FT212" t="str">
            <v>west</v>
          </cell>
        </row>
        <row r="213">
          <cell r="EH213" t="str">
            <v>Section 8-OUTSIDE PMA</v>
          </cell>
          <cell r="FP213" t="str">
            <v>No</v>
          </cell>
          <cell r="FQ213" t="str">
            <v>No</v>
          </cell>
          <cell r="FS213">
            <v>156.43121498381487</v>
          </cell>
          <cell r="FT213" t="str">
            <v>southeast</v>
          </cell>
        </row>
        <row r="214">
          <cell r="EH214" t="str">
            <v>Section 8-OUTSIDE PMA</v>
          </cell>
          <cell r="FP214" t="str">
            <v>Error</v>
          </cell>
          <cell r="FQ214" t="str">
            <v>No</v>
          </cell>
          <cell r="FS214">
            <v>155.13550994741945</v>
          </cell>
          <cell r="FT214" t="str">
            <v>southeast</v>
          </cell>
        </row>
        <row r="215">
          <cell r="EH215" t="str">
            <v>Market-OUTSIDE PMA</v>
          </cell>
          <cell r="FP215" t="str">
            <v>No</v>
          </cell>
          <cell r="FQ215" t="str">
            <v>No</v>
          </cell>
          <cell r="FS215">
            <v>43.005743190741846</v>
          </cell>
          <cell r="FT215" t="str">
            <v>northeast</v>
          </cell>
        </row>
        <row r="216">
          <cell r="EH216" t="str">
            <v>Section 8-OUTSIDE PMA</v>
          </cell>
          <cell r="FP216" t="str">
            <v>Error</v>
          </cell>
          <cell r="FQ216" t="str">
            <v>No</v>
          </cell>
          <cell r="FS216">
            <v>138.88055326627213</v>
          </cell>
          <cell r="FT216" t="str">
            <v>southeast</v>
          </cell>
        </row>
        <row r="217">
          <cell r="EH217" t="str">
            <v>Section 8-OUTSIDE PMA</v>
          </cell>
          <cell r="FP217" t="str">
            <v>Error</v>
          </cell>
          <cell r="FQ217" t="str">
            <v>No</v>
          </cell>
          <cell r="FS217">
            <v>138.88055326627213</v>
          </cell>
          <cell r="FT217" t="str">
            <v>southeast</v>
          </cell>
        </row>
        <row r="218">
          <cell r="EH218" t="str">
            <v>Market-OUTSIDE PMA</v>
          </cell>
          <cell r="FP218" t="str">
            <v>No</v>
          </cell>
          <cell r="FQ218" t="str">
            <v>No</v>
          </cell>
          <cell r="FS218">
            <v>142.00070430808915</v>
          </cell>
          <cell r="FT218" t="str">
            <v>southeast</v>
          </cell>
        </row>
        <row r="219">
          <cell r="EH219" t="str">
            <v>Section 8-OUTSIDE PMA</v>
          </cell>
          <cell r="FP219" t="str">
            <v>Error</v>
          </cell>
          <cell r="FQ219" t="str">
            <v>No</v>
          </cell>
          <cell r="FS219">
            <v>16.065336653437498</v>
          </cell>
          <cell r="FT219" t="str">
            <v>north</v>
          </cell>
        </row>
        <row r="220">
          <cell r="EH220" t="str">
            <v>Market-OUTSIDE PMA</v>
          </cell>
          <cell r="FP220" t="str">
            <v>No</v>
          </cell>
          <cell r="FQ220" t="str">
            <v>No</v>
          </cell>
          <cell r="FS220">
            <v>128.62971594508156</v>
          </cell>
          <cell r="FT220" t="str">
            <v>southeast</v>
          </cell>
        </row>
        <row r="221">
          <cell r="EH221" t="str">
            <v>Market-OUTSIDE PMA</v>
          </cell>
          <cell r="FP221" t="str">
            <v>No</v>
          </cell>
          <cell r="FQ221" t="str">
            <v>No</v>
          </cell>
          <cell r="FS221">
            <v>149.63254228713453</v>
          </cell>
          <cell r="FT221" t="str">
            <v>southeast</v>
          </cell>
        </row>
        <row r="222">
          <cell r="EH222" t="str">
            <v>Market-OUTSIDE PMA</v>
          </cell>
          <cell r="FP222" t="str">
            <v>No</v>
          </cell>
          <cell r="FQ222" t="str">
            <v>No</v>
          </cell>
          <cell r="FS222">
            <v>141.6134839002759</v>
          </cell>
          <cell r="FT222" t="str">
            <v>southeast</v>
          </cell>
        </row>
        <row r="223">
          <cell r="EH223" t="str">
            <v>Section 8-OUTSIDE PMA</v>
          </cell>
          <cell r="FP223" t="str">
            <v>Error</v>
          </cell>
          <cell r="FQ223" t="str">
            <v>No</v>
          </cell>
          <cell r="FS223">
            <v>138.90503113954159</v>
          </cell>
          <cell r="FT223" t="str">
            <v>southeast</v>
          </cell>
        </row>
        <row r="224">
          <cell r="EH224" t="str">
            <v>Market-OUTSIDE PMA</v>
          </cell>
          <cell r="FP224" t="str">
            <v>No</v>
          </cell>
          <cell r="FQ224" t="str">
            <v>No</v>
          </cell>
          <cell r="FS224">
            <v>75.352858754675921</v>
          </cell>
          <cell r="FT224" t="str">
            <v>east</v>
          </cell>
        </row>
        <row r="225">
          <cell r="EH225" t="str">
            <v>Market-OUTSIDE PMA</v>
          </cell>
          <cell r="FP225" t="str">
            <v>No</v>
          </cell>
          <cell r="FQ225" t="str">
            <v>No</v>
          </cell>
          <cell r="FS225">
            <v>139.17133856915075</v>
          </cell>
          <cell r="FT225" t="str">
            <v>southeast</v>
          </cell>
        </row>
        <row r="226">
          <cell r="EH226" t="str">
            <v>Market-OUTSIDE PMA</v>
          </cell>
          <cell r="FP226" t="str">
            <v>Yes</v>
          </cell>
          <cell r="FQ226" t="str">
            <v>No</v>
          </cell>
          <cell r="FS226">
            <v>278.83602285650869</v>
          </cell>
          <cell r="FT226" t="str">
            <v>west</v>
          </cell>
        </row>
        <row r="227">
          <cell r="EH227" t="str">
            <v>Section 8-OUTSIDE PMA</v>
          </cell>
          <cell r="FP227" t="str">
            <v>Error</v>
          </cell>
          <cell r="FQ227" t="str">
            <v>No</v>
          </cell>
          <cell r="FS227">
            <v>132.07293167463146</v>
          </cell>
          <cell r="FT227" t="str">
            <v>southeast</v>
          </cell>
        </row>
        <row r="228">
          <cell r="EH228" t="str">
            <v>Section 8-OUTSIDE PMA</v>
          </cell>
          <cell r="FP228" t="str">
            <v>Error</v>
          </cell>
          <cell r="FQ228" t="str">
            <v>No</v>
          </cell>
          <cell r="FS228">
            <v>47.589693381225558</v>
          </cell>
          <cell r="FT228" t="str">
            <v>northeast</v>
          </cell>
        </row>
        <row r="229">
          <cell r="EH229" t="str">
            <v>Section 8-OUTSIDE PMA</v>
          </cell>
          <cell r="FP229" t="str">
            <v>Error</v>
          </cell>
          <cell r="FQ229" t="str">
            <v>No</v>
          </cell>
          <cell r="FS229">
            <v>254.55791610900792</v>
          </cell>
          <cell r="FT229" t="str">
            <v>west</v>
          </cell>
        </row>
        <row r="230">
          <cell r="EH230" t="str">
            <v>Market-OUTSIDE PMA</v>
          </cell>
          <cell r="FP230" t="str">
            <v>Yes</v>
          </cell>
          <cell r="FQ230" t="str">
            <v>No</v>
          </cell>
          <cell r="FS230">
            <v>17.313638503040501</v>
          </cell>
          <cell r="FT230" t="str">
            <v>north</v>
          </cell>
        </row>
        <row r="231">
          <cell r="EH231" t="str">
            <v>Unknown-OUTSIDE PMA</v>
          </cell>
          <cell r="FP231" t="str">
            <v>Error</v>
          </cell>
          <cell r="FQ231" t="str">
            <v>No</v>
          </cell>
          <cell r="FS231">
            <v>358.51563222804469</v>
          </cell>
          <cell r="FT231" t="str">
            <v>north</v>
          </cell>
        </row>
        <row r="232">
          <cell r="EH232" t="str">
            <v>Market-OUTSIDE PMA</v>
          </cell>
          <cell r="FP232" t="str">
            <v>Yes</v>
          </cell>
          <cell r="FQ232" t="str">
            <v>No</v>
          </cell>
          <cell r="FS232">
            <v>60.6297174428801</v>
          </cell>
          <cell r="FT232" t="str">
            <v>northeast</v>
          </cell>
        </row>
        <row r="233">
          <cell r="EH233" t="str">
            <v>Market-OUTSIDE PMA</v>
          </cell>
          <cell r="FP233" t="str">
            <v>No</v>
          </cell>
          <cell r="FQ233" t="str">
            <v>No</v>
          </cell>
          <cell r="FS233">
            <v>119.57952038337646</v>
          </cell>
          <cell r="FT233" t="str">
            <v>southeast</v>
          </cell>
        </row>
        <row r="234">
          <cell r="EH234" t="str">
            <v>Market-OUTSIDE PMA</v>
          </cell>
          <cell r="FP234" t="str">
            <v>No</v>
          </cell>
          <cell r="FQ234" t="str">
            <v>No</v>
          </cell>
          <cell r="FS234">
            <v>92.374970547838174</v>
          </cell>
          <cell r="FT234" t="str">
            <v>east</v>
          </cell>
        </row>
        <row r="235">
          <cell r="EH235" t="str">
            <v>Market-OUTSIDE PMA</v>
          </cell>
          <cell r="FP235" t="str">
            <v>No</v>
          </cell>
          <cell r="FQ235" t="str">
            <v>No</v>
          </cell>
          <cell r="FS235">
            <v>124.32641622653847</v>
          </cell>
          <cell r="FT235" t="str">
            <v>southeast</v>
          </cell>
        </row>
        <row r="236">
          <cell r="EH236" t="str">
            <v>Market-OUTSIDE PMA</v>
          </cell>
          <cell r="FP236" t="str">
            <v>No</v>
          </cell>
          <cell r="FQ236" t="str">
            <v>No</v>
          </cell>
          <cell r="FS236">
            <v>141.05591216751256</v>
          </cell>
          <cell r="FT236" t="str">
            <v>southeast</v>
          </cell>
        </row>
        <row r="237">
          <cell r="EH237" t="str">
            <v>Market-OUTSIDE PMA</v>
          </cell>
          <cell r="FP237" t="str">
            <v>No</v>
          </cell>
          <cell r="FQ237" t="str">
            <v>No</v>
          </cell>
          <cell r="FS237">
            <v>139.96405778331979</v>
          </cell>
          <cell r="FT237" t="str">
            <v>southeast</v>
          </cell>
        </row>
        <row r="238">
          <cell r="EH238" t="str">
            <v>Market-OUTSIDE PMA</v>
          </cell>
          <cell r="FP238" t="str">
            <v>No</v>
          </cell>
          <cell r="FQ238" t="str">
            <v>No</v>
          </cell>
          <cell r="FS238">
            <v>139.90719400401235</v>
          </cell>
          <cell r="FT238" t="str">
            <v>southeast</v>
          </cell>
        </row>
        <row r="239">
          <cell r="EH239" t="str">
            <v>Market-OUTSIDE PMA</v>
          </cell>
          <cell r="FP239" t="str">
            <v>No</v>
          </cell>
          <cell r="FQ239" t="str">
            <v>No</v>
          </cell>
          <cell r="FS239">
            <v>30.581039091339786</v>
          </cell>
          <cell r="FT239" t="str">
            <v>northeast</v>
          </cell>
        </row>
        <row r="240">
          <cell r="EH240" t="str">
            <v>Section 8-OUTSIDE PMA</v>
          </cell>
          <cell r="FP240" t="str">
            <v>No</v>
          </cell>
          <cell r="FQ240" t="str">
            <v>No</v>
          </cell>
          <cell r="FS240">
            <v>29.323434015621007</v>
          </cell>
          <cell r="FT240" t="str">
            <v>northeast</v>
          </cell>
        </row>
        <row r="241">
          <cell r="EH241" t="str">
            <v>Section 8-OUTSIDE PMA</v>
          </cell>
          <cell r="FP241" t="str">
            <v>No</v>
          </cell>
          <cell r="FQ241" t="str">
            <v>No</v>
          </cell>
          <cell r="FS241">
            <v>262.82214900068783</v>
          </cell>
          <cell r="FT241" t="str">
            <v>west</v>
          </cell>
        </row>
        <row r="242">
          <cell r="EH242" t="str">
            <v>Market-OUTSIDE PMA</v>
          </cell>
          <cell r="FP242" t="str">
            <v>No</v>
          </cell>
          <cell r="FQ242" t="str">
            <v>No</v>
          </cell>
          <cell r="FS242">
            <v>126.78491390307327</v>
          </cell>
          <cell r="FT242" t="str">
            <v>southeast</v>
          </cell>
        </row>
        <row r="243">
          <cell r="EH243" t="str">
            <v>Section 8-OUTSIDE PMA</v>
          </cell>
          <cell r="FP243" t="str">
            <v>Error</v>
          </cell>
          <cell r="FQ243" t="str">
            <v>No</v>
          </cell>
          <cell r="FS243">
            <v>29.582984534652073</v>
          </cell>
          <cell r="FT243" t="str">
            <v>northeast</v>
          </cell>
        </row>
        <row r="244">
          <cell r="EH244" t="str">
            <v>Market-OUTSIDE PMA</v>
          </cell>
          <cell r="FP244" t="str">
            <v>No</v>
          </cell>
          <cell r="FQ244" t="str">
            <v>No</v>
          </cell>
          <cell r="FS244">
            <v>112.88188428585622</v>
          </cell>
          <cell r="FT244" t="str">
            <v>southeast</v>
          </cell>
        </row>
        <row r="245">
          <cell r="EH245" t="str">
            <v>Market-OUTSIDE PMA</v>
          </cell>
          <cell r="FP245" t="str">
            <v>No</v>
          </cell>
          <cell r="FQ245" t="str">
            <v>No</v>
          </cell>
          <cell r="FS245">
            <v>103.50214622767129</v>
          </cell>
          <cell r="FT245" t="str">
            <v>east</v>
          </cell>
        </row>
        <row r="246">
          <cell r="EH246" t="str">
            <v>Section 8-OUTSIDE PMA</v>
          </cell>
          <cell r="FP246" t="str">
            <v>Error</v>
          </cell>
          <cell r="FQ246" t="str">
            <v>No</v>
          </cell>
          <cell r="FS246">
            <v>100.18430655648805</v>
          </cell>
          <cell r="FT246" t="str">
            <v>east</v>
          </cell>
        </row>
        <row r="247">
          <cell r="EH247" t="str">
            <v>Market-OUTSIDE PMA</v>
          </cell>
          <cell r="FP247" t="str">
            <v>Error</v>
          </cell>
          <cell r="FQ247" t="str">
            <v>No</v>
          </cell>
          <cell r="FS247">
            <v>131.52558512845778</v>
          </cell>
          <cell r="FT247" t="str">
            <v>southeast</v>
          </cell>
        </row>
        <row r="248">
          <cell r="EH248" t="str">
            <v>Section 8-OUTSIDE PMA</v>
          </cell>
          <cell r="FP248" t="str">
            <v>Error</v>
          </cell>
          <cell r="FQ248" t="str">
            <v>No</v>
          </cell>
          <cell r="FS248">
            <v>345.36515680991312</v>
          </cell>
          <cell r="FT248" t="str">
            <v>north</v>
          </cell>
        </row>
        <row r="249">
          <cell r="EH249" t="str">
            <v>Section 8-OUTSIDE PMA</v>
          </cell>
          <cell r="FP249" t="str">
            <v>Error</v>
          </cell>
          <cell r="FQ249" t="str">
            <v>No</v>
          </cell>
          <cell r="FS249">
            <v>122.77722621754498</v>
          </cell>
          <cell r="FT249" t="str">
            <v>southeast</v>
          </cell>
        </row>
        <row r="250">
          <cell r="EH250" t="str">
            <v>Market-OUTSIDE PMA</v>
          </cell>
          <cell r="FP250" t="str">
            <v>Error</v>
          </cell>
          <cell r="FQ250" t="str">
            <v>No</v>
          </cell>
          <cell r="FS250">
            <v>115.48928104618656</v>
          </cell>
          <cell r="FT250" t="str">
            <v>southeast</v>
          </cell>
        </row>
        <row r="251">
          <cell r="EH251" t="str">
            <v>Section 8-OUTSIDE PMA</v>
          </cell>
          <cell r="FP251" t="str">
            <v>Error</v>
          </cell>
          <cell r="FQ251" t="str">
            <v>No</v>
          </cell>
          <cell r="FS251">
            <v>48.010491114892162</v>
          </cell>
          <cell r="FT251" t="str">
            <v>northeast</v>
          </cell>
        </row>
        <row r="252">
          <cell r="EH252" t="str">
            <v>Market-OUTSIDE PMA</v>
          </cell>
          <cell r="FP252" t="str">
            <v>No</v>
          </cell>
          <cell r="FQ252" t="str">
            <v>No</v>
          </cell>
          <cell r="FS252">
            <v>37.796521837107591</v>
          </cell>
          <cell r="FT252" t="str">
            <v>northeast</v>
          </cell>
        </row>
        <row r="253">
          <cell r="EH253" t="str">
            <v>Market-OUTSIDE PMA</v>
          </cell>
          <cell r="FP253" t="str">
            <v>No</v>
          </cell>
          <cell r="FQ253" t="str">
            <v>No</v>
          </cell>
          <cell r="FS253">
            <v>11.672478269727266</v>
          </cell>
          <cell r="FT253" t="str">
            <v>north</v>
          </cell>
        </row>
        <row r="254">
          <cell r="EH254" t="str">
            <v>Market-OUTSIDE PMA</v>
          </cell>
          <cell r="FP254" t="str">
            <v>No</v>
          </cell>
          <cell r="FQ254" t="str">
            <v>No</v>
          </cell>
          <cell r="FS254">
            <v>145.80184631873874</v>
          </cell>
          <cell r="FT254" t="str">
            <v>southeast</v>
          </cell>
        </row>
        <row r="255">
          <cell r="EH255" t="str">
            <v>Market-OUTSIDE PMA</v>
          </cell>
          <cell r="FP255" t="str">
            <v>No</v>
          </cell>
          <cell r="FQ255" t="str">
            <v>No</v>
          </cell>
          <cell r="FS255">
            <v>207.55378466549774</v>
          </cell>
          <cell r="FT255" t="str">
            <v>southwest</v>
          </cell>
        </row>
        <row r="256">
          <cell r="EH256" t="str">
            <v>Section 8-OUTSIDE PMA</v>
          </cell>
          <cell r="FP256" t="str">
            <v>Error</v>
          </cell>
          <cell r="FQ256" t="str">
            <v>No</v>
          </cell>
          <cell r="FS256">
            <v>132.5070065567285</v>
          </cell>
          <cell r="FT256" t="str">
            <v>southeast</v>
          </cell>
        </row>
        <row r="257">
          <cell r="EH257" t="str">
            <v>LIHTC-OUTSIDE PMA</v>
          </cell>
          <cell r="FP257" t="str">
            <v>No</v>
          </cell>
          <cell r="FQ257" t="str">
            <v>No</v>
          </cell>
          <cell r="FS257">
            <v>132.5070065567285</v>
          </cell>
          <cell r="FT257" t="str">
            <v>southeast</v>
          </cell>
        </row>
        <row r="258">
          <cell r="EH258" t="str">
            <v>Market-OUTSIDE PMA</v>
          </cell>
          <cell r="FP258" t="str">
            <v>No</v>
          </cell>
          <cell r="FQ258" t="str">
            <v>No</v>
          </cell>
          <cell r="FS258">
            <v>124.4499264438426</v>
          </cell>
          <cell r="FT258" t="str">
            <v>southeast</v>
          </cell>
        </row>
        <row r="259">
          <cell r="EH259" t="str">
            <v>Section 8-OUTSIDE PMA</v>
          </cell>
          <cell r="FP259" t="str">
            <v>Error</v>
          </cell>
          <cell r="FQ259" t="str">
            <v>No</v>
          </cell>
          <cell r="FS259">
            <v>107.61506269908082</v>
          </cell>
          <cell r="FT259" t="str">
            <v>east</v>
          </cell>
        </row>
        <row r="260">
          <cell r="EH260" t="str">
            <v>Section 8-OUTSIDE PMA</v>
          </cell>
          <cell r="FP260" t="str">
            <v>Error</v>
          </cell>
          <cell r="FQ260" t="str">
            <v>No</v>
          </cell>
          <cell r="FS260">
            <v>344.55297186580606</v>
          </cell>
          <cell r="FT260" t="str">
            <v>north</v>
          </cell>
        </row>
        <row r="261">
          <cell r="EH261" t="str">
            <v>Market-OUTSIDE PMA</v>
          </cell>
          <cell r="FP261" t="str">
            <v>No</v>
          </cell>
          <cell r="FQ261" t="str">
            <v>No</v>
          </cell>
          <cell r="FS261">
            <v>111.79145647637449</v>
          </cell>
          <cell r="FT261" t="str">
            <v>east</v>
          </cell>
        </row>
        <row r="262">
          <cell r="EH262" t="str">
            <v>Section 8-OUTSIDE PMA</v>
          </cell>
          <cell r="FP262" t="str">
            <v>Error</v>
          </cell>
          <cell r="FQ262" t="str">
            <v>No</v>
          </cell>
          <cell r="FS262">
            <v>2.3061291295573119</v>
          </cell>
          <cell r="FT262" t="str">
            <v>north</v>
          </cell>
        </row>
        <row r="263">
          <cell r="EH263" t="str">
            <v>Section 8-OUTSIDE PMA</v>
          </cell>
          <cell r="FP263" t="str">
            <v>Error</v>
          </cell>
          <cell r="FQ263" t="str">
            <v>No</v>
          </cell>
          <cell r="FS263">
            <v>147.4295938321018</v>
          </cell>
          <cell r="FT263" t="str">
            <v>southeast</v>
          </cell>
        </row>
        <row r="264">
          <cell r="EH264" t="str">
            <v>Section 8-OUTSIDE PMA</v>
          </cell>
          <cell r="FP264" t="str">
            <v>Error</v>
          </cell>
          <cell r="FQ264" t="str">
            <v>No</v>
          </cell>
          <cell r="FS264">
            <v>265.42169387195543</v>
          </cell>
          <cell r="FT264" t="str">
            <v>west</v>
          </cell>
        </row>
        <row r="265">
          <cell r="EH265" t="str">
            <v>Section 8-OUTSIDE PMA</v>
          </cell>
          <cell r="FP265" t="str">
            <v>Error</v>
          </cell>
          <cell r="FQ265" t="str">
            <v>No</v>
          </cell>
          <cell r="FS265">
            <v>342.51111906175737</v>
          </cell>
          <cell r="FT265" t="str">
            <v>north</v>
          </cell>
        </row>
        <row r="266">
          <cell r="EH266" t="str">
            <v>Section 8-ERROR</v>
          </cell>
          <cell r="FP266" t="str">
            <v>No</v>
          </cell>
          <cell r="FQ266" t="str">
            <v>No</v>
          </cell>
          <cell r="FS266">
            <v>111.37633382713751</v>
          </cell>
          <cell r="FT266" t="str">
            <v>east</v>
          </cell>
        </row>
        <row r="267">
          <cell r="EH267" t="str">
            <v>Section 8-OUTSIDE PMA</v>
          </cell>
          <cell r="FP267" t="str">
            <v>No</v>
          </cell>
          <cell r="FQ267" t="str">
            <v>No</v>
          </cell>
          <cell r="FS267">
            <v>171.96783881161423</v>
          </cell>
          <cell r="FT267" t="str">
            <v>south</v>
          </cell>
        </row>
        <row r="268">
          <cell r="EH268" t="str">
            <v>Section 8-OUTSIDE PMA</v>
          </cell>
          <cell r="FP268" t="str">
            <v>Error</v>
          </cell>
          <cell r="FQ268" t="str">
            <v>No</v>
          </cell>
          <cell r="FS268">
            <v>229.51928587123595</v>
          </cell>
          <cell r="FT268" t="str">
            <v>southwest</v>
          </cell>
        </row>
        <row r="269">
          <cell r="EH269" t="str">
            <v>Market-OUTSIDE PMA</v>
          </cell>
          <cell r="FP269" t="str">
            <v>No</v>
          </cell>
          <cell r="FQ269" t="str">
            <v>No</v>
          </cell>
          <cell r="FS269">
            <v>43.54556763752111</v>
          </cell>
          <cell r="FT269" t="str">
            <v>northeast</v>
          </cell>
        </row>
        <row r="270">
          <cell r="EH270" t="str">
            <v>Market-OUTSIDE PMA</v>
          </cell>
          <cell r="FP270" t="str">
            <v>No</v>
          </cell>
          <cell r="FQ270" t="str">
            <v>No</v>
          </cell>
          <cell r="FS270">
            <v>198.29850782354379</v>
          </cell>
          <cell r="FT270" t="str">
            <v>south</v>
          </cell>
        </row>
        <row r="271">
          <cell r="EH271" t="str">
            <v>Section 8-OUTSIDE PMA</v>
          </cell>
          <cell r="FP271" t="str">
            <v>No</v>
          </cell>
          <cell r="FQ271" t="str">
            <v>No</v>
          </cell>
          <cell r="FS271">
            <v>195.92476989851494</v>
          </cell>
          <cell r="FT271" t="str">
            <v>south</v>
          </cell>
        </row>
        <row r="272">
          <cell r="EH272" t="str">
            <v>Market-OUTSIDE PMA</v>
          </cell>
          <cell r="FP272" t="str">
            <v>Yes</v>
          </cell>
          <cell r="FQ272" t="str">
            <v>No</v>
          </cell>
          <cell r="FS272">
            <v>182.27103485460728</v>
          </cell>
          <cell r="FT272" t="str">
            <v>south</v>
          </cell>
        </row>
        <row r="273">
          <cell r="EH273" t="str">
            <v>Market-OUTSIDE PMA</v>
          </cell>
          <cell r="FP273" t="str">
            <v>Yes</v>
          </cell>
          <cell r="FQ273" t="str">
            <v>No</v>
          </cell>
          <cell r="FS273">
            <v>40.149357093168796</v>
          </cell>
          <cell r="FT273" t="str">
            <v>northeast</v>
          </cell>
        </row>
        <row r="274">
          <cell r="EH274" t="str">
            <v>Market-OUTSIDE PMA</v>
          </cell>
          <cell r="FP274" t="str">
            <v>No</v>
          </cell>
          <cell r="FQ274" t="str">
            <v>No</v>
          </cell>
          <cell r="FS274">
            <v>85.160344789104485</v>
          </cell>
          <cell r="FT274" t="str">
            <v>east</v>
          </cell>
        </row>
        <row r="275">
          <cell r="EH275" t="str">
            <v>Market-OUTSIDE PMA</v>
          </cell>
          <cell r="FP275" t="str">
            <v>No</v>
          </cell>
          <cell r="FQ275" t="str">
            <v>No</v>
          </cell>
          <cell r="FS275">
            <v>175.60129518334446</v>
          </cell>
          <cell r="FT275" t="str">
            <v>south</v>
          </cell>
        </row>
        <row r="276">
          <cell r="EH276" t="str">
            <v>Market-OUTSIDE PMA</v>
          </cell>
          <cell r="FP276" t="str">
            <v>No</v>
          </cell>
          <cell r="FQ276" t="str">
            <v>No</v>
          </cell>
          <cell r="FS276">
            <v>37.699263338237017</v>
          </cell>
          <cell r="FT276" t="str">
            <v>northeast</v>
          </cell>
        </row>
        <row r="277">
          <cell r="EH277" t="str">
            <v>Section 8-OUTSIDE PMA</v>
          </cell>
          <cell r="FP277" t="str">
            <v>Error</v>
          </cell>
          <cell r="FQ277" t="str">
            <v>No</v>
          </cell>
          <cell r="FS277">
            <v>244.93059489968817</v>
          </cell>
          <cell r="FT277" t="str">
            <v>southwest</v>
          </cell>
        </row>
        <row r="278">
          <cell r="EH278" t="str">
            <v>Section 8-OUTSIDE PMA</v>
          </cell>
          <cell r="FP278" t="str">
            <v>Error</v>
          </cell>
          <cell r="FQ278" t="str">
            <v>No</v>
          </cell>
          <cell r="FS278">
            <v>56.267313362940712</v>
          </cell>
          <cell r="FT278" t="str">
            <v>northeast</v>
          </cell>
        </row>
        <row r="279">
          <cell r="EH279" t="str">
            <v>Market-OUTSIDE PMA</v>
          </cell>
          <cell r="FP279" t="str">
            <v>No</v>
          </cell>
          <cell r="FQ279" t="str">
            <v>No</v>
          </cell>
          <cell r="FS279">
            <v>72.853663185402411</v>
          </cell>
          <cell r="FT279" t="str">
            <v>east</v>
          </cell>
        </row>
        <row r="280">
          <cell r="EH280" t="str">
            <v>Section 8-OUTSIDE PMA</v>
          </cell>
          <cell r="FP280" t="str">
            <v>Error</v>
          </cell>
          <cell r="FQ280" t="str">
            <v>No</v>
          </cell>
          <cell r="FS280">
            <v>73.8230499357837</v>
          </cell>
          <cell r="FT280" t="str">
            <v>east</v>
          </cell>
        </row>
        <row r="281">
          <cell r="EH281" t="str">
            <v>Market-OUTSIDE PMA</v>
          </cell>
          <cell r="FP281" t="str">
            <v>No</v>
          </cell>
          <cell r="FQ281" t="str">
            <v>No</v>
          </cell>
          <cell r="FS281">
            <v>117.07854769620238</v>
          </cell>
          <cell r="FT281" t="str">
            <v>southeast</v>
          </cell>
        </row>
        <row r="282">
          <cell r="EH282" t="str">
            <v>Market-OUTSIDE PMA</v>
          </cell>
          <cell r="FP282" t="str">
            <v>Yes</v>
          </cell>
          <cell r="FQ282" t="str">
            <v>No</v>
          </cell>
          <cell r="FS282">
            <v>139.7185757017109</v>
          </cell>
          <cell r="FT282" t="str">
            <v>southeast</v>
          </cell>
        </row>
        <row r="283">
          <cell r="EH283" t="str">
            <v>-</v>
          </cell>
          <cell r="FP283" t="str">
            <v/>
          </cell>
          <cell r="FQ283" t="str">
            <v/>
          </cell>
          <cell r="FS283" t="str">
            <v/>
          </cell>
          <cell r="FT283" t="str">
            <v/>
          </cell>
        </row>
      </sheetData>
      <sheetData sheetId="1">
        <row r="1">
          <cell r="B1">
            <v>0</v>
          </cell>
          <cell r="E1">
            <v>52</v>
          </cell>
        </row>
        <row r="2">
          <cell r="B2">
            <v>9</v>
          </cell>
        </row>
        <row r="3">
          <cell r="B3">
            <v>43</v>
          </cell>
          <cell r="D3">
            <v>4</v>
          </cell>
          <cell r="F3">
            <v>6</v>
          </cell>
          <cell r="Z3">
            <v>26</v>
          </cell>
          <cell r="AC3">
            <v>0</v>
          </cell>
        </row>
        <row r="4">
          <cell r="A4" t="str">
            <v>Status</v>
          </cell>
          <cell r="B4" t="str">
            <v>Rent Identifier</v>
          </cell>
          <cell r="C4" t="str">
            <v>Program</v>
          </cell>
          <cell r="D4" t="str">
            <v>Property Name</v>
          </cell>
          <cell r="E4" t="str">
            <v># Stories</v>
          </cell>
          <cell r="F4" t="str">
            <v>Building Structure</v>
          </cell>
          <cell r="G4" t="str">
            <v>Beds</v>
          </cell>
          <cell r="H4" t="str">
            <v>Baths</v>
          </cell>
          <cell r="I4" t="str">
            <v>Rent Structure</v>
          </cell>
          <cell r="J4" t="str">
            <v>Square footage</v>
          </cell>
          <cell r="K4" t="str">
            <v>Rent Type</v>
          </cell>
          <cell r="L4" t="str">
            <v>#  Units</v>
          </cell>
          <cell r="M4" t="str">
            <v>Vacant Units</v>
          </cell>
          <cell r="N4" t="str">
            <v>Face Rent</v>
          </cell>
          <cell r="O4" t="str">
            <v>Utility Adj ($)</v>
          </cell>
          <cell r="P4" t="str">
            <v>Rent concessions</v>
          </cell>
          <cell r="Q4" t="str">
            <v>Adjusted Rent</v>
          </cell>
          <cell r="R4" t="str">
            <v>Max Rent?</v>
          </cell>
          <cell r="S4" t="str">
            <v>Waiting List</v>
          </cell>
          <cell r="T4" t="str">
            <v>Concatenated Address</v>
          </cell>
          <cell r="U4" t="str">
            <v>RPSF</v>
          </cell>
          <cell r="V4" t="str">
            <v>Unit Type</v>
          </cell>
          <cell r="W4" t="str">
            <v>Special Concatenate (Market Supply, RCS Comp Grids)</v>
          </cell>
        </row>
        <row r="5">
          <cell r="A5" t="str">
            <v>SUBJECT</v>
          </cell>
          <cell r="B5">
            <v>226753</v>
          </cell>
          <cell r="C5" t="str">
            <v>SHU</v>
          </cell>
          <cell r="D5" t="str">
            <v>Capstone At Greenwood Commons</v>
          </cell>
          <cell r="E5" t="str">
            <v>3</v>
          </cell>
          <cell r="F5" t="str">
            <v>Garden</v>
          </cell>
          <cell r="G5">
            <v>1</v>
          </cell>
          <cell r="H5">
            <v>1</v>
          </cell>
          <cell r="I5" t="str">
            <v>@20%</v>
          </cell>
          <cell r="J5">
            <v>750</v>
          </cell>
          <cell r="K5" t="str">
            <v/>
          </cell>
          <cell r="L5">
            <v>3</v>
          </cell>
          <cell r="M5" t="str">
            <v>N/A</v>
          </cell>
          <cell r="N5" t="str">
            <v>140</v>
          </cell>
          <cell r="O5">
            <v>0</v>
          </cell>
          <cell r="P5" t="str">
            <v>$0</v>
          </cell>
          <cell r="Q5">
            <v>140</v>
          </cell>
          <cell r="R5" t="str">
            <v>No</v>
          </cell>
          <cell r="S5" t="str">
            <v>N/A</v>
          </cell>
          <cell r="T5" t="str">
            <v>235 Mineral Avenue Greenwood, SC 29646</v>
          </cell>
          <cell r="U5">
            <v>0.18666666666666668</v>
          </cell>
          <cell r="V5" t="str">
            <v>1BR / 1BA</v>
          </cell>
          <cell r="W5" t="str">
            <v>Capstone At Greenwood Commons–1BR–1BA–Garden–@20%–750–SF</v>
          </cell>
          <cell r="X5" t="str">
            <v>@20% (SHU)</v>
          </cell>
          <cell r="Y5" t="b">
            <v>0</v>
          </cell>
          <cell r="Z5" t="str">
            <v>LIHTC</v>
          </cell>
        </row>
        <row r="6">
          <cell r="A6" t="str">
            <v>SUBJECT</v>
          </cell>
          <cell r="B6">
            <v>226753</v>
          </cell>
          <cell r="C6" t="str">
            <v/>
          </cell>
          <cell r="D6" t="str">
            <v>Capstone At Greenwood Commons</v>
          </cell>
          <cell r="E6" t="str">
            <v>3</v>
          </cell>
          <cell r="F6" t="str">
            <v>Garden</v>
          </cell>
          <cell r="G6">
            <v>1</v>
          </cell>
          <cell r="H6">
            <v>1</v>
          </cell>
          <cell r="I6" t="str">
            <v>@50%</v>
          </cell>
          <cell r="J6">
            <v>750</v>
          </cell>
          <cell r="K6" t="str">
            <v/>
          </cell>
          <cell r="L6">
            <v>1</v>
          </cell>
          <cell r="M6" t="str">
            <v>N/A</v>
          </cell>
          <cell r="N6" t="str">
            <v>520</v>
          </cell>
          <cell r="O6">
            <v>0</v>
          </cell>
          <cell r="P6" t="str">
            <v>$0</v>
          </cell>
          <cell r="Q6">
            <v>520</v>
          </cell>
          <cell r="R6" t="str">
            <v>No</v>
          </cell>
          <cell r="S6" t="str">
            <v>N/A</v>
          </cell>
          <cell r="T6" t="str">
            <v>235 Mineral Avenue Greenwood, SC 29646</v>
          </cell>
          <cell r="U6">
            <v>0.69333333333333336</v>
          </cell>
          <cell r="V6" t="str">
            <v>1BR / 1BA</v>
          </cell>
          <cell r="W6" t="str">
            <v>Capstone At Greenwood Commons–1BR–1BA–Garden–@50%–750–SF</v>
          </cell>
          <cell r="X6" t="str">
            <v>@50%</v>
          </cell>
          <cell r="Y6" t="b">
            <v>0</v>
          </cell>
          <cell r="Z6" t="str">
            <v>LIHTC</v>
          </cell>
        </row>
        <row r="7">
          <cell r="A7" t="str">
            <v>SUBJECT</v>
          </cell>
          <cell r="B7">
            <v>226753</v>
          </cell>
          <cell r="C7" t="str">
            <v/>
          </cell>
          <cell r="D7" t="str">
            <v>Capstone At Greenwood Commons</v>
          </cell>
          <cell r="E7" t="str">
            <v>3</v>
          </cell>
          <cell r="F7" t="str">
            <v>Garden</v>
          </cell>
          <cell r="G7">
            <v>1</v>
          </cell>
          <cell r="H7">
            <v>1</v>
          </cell>
          <cell r="I7" t="str">
            <v>@60%</v>
          </cell>
          <cell r="J7">
            <v>750</v>
          </cell>
          <cell r="K7" t="str">
            <v/>
          </cell>
          <cell r="L7">
            <v>2</v>
          </cell>
          <cell r="M7" t="str">
            <v>N/A</v>
          </cell>
          <cell r="N7" t="str">
            <v>650</v>
          </cell>
          <cell r="O7">
            <v>0</v>
          </cell>
          <cell r="P7" t="str">
            <v>$0</v>
          </cell>
          <cell r="Q7">
            <v>650</v>
          </cell>
          <cell r="R7" t="str">
            <v>No</v>
          </cell>
          <cell r="S7" t="str">
            <v>N/A</v>
          </cell>
          <cell r="T7" t="str">
            <v>235 Mineral Avenue Greenwood, SC 29646</v>
          </cell>
          <cell r="U7">
            <v>0.8666666666666667</v>
          </cell>
          <cell r="V7" t="str">
            <v>1BR / 1BA</v>
          </cell>
          <cell r="W7" t="str">
            <v>Capstone At Greenwood Commons–1BR–1BA–Garden–@60%–750–SF</v>
          </cell>
          <cell r="X7" t="str">
            <v>@60%</v>
          </cell>
          <cell r="Y7" t="b">
            <v>0</v>
          </cell>
          <cell r="Z7" t="str">
            <v>LIHTC</v>
          </cell>
        </row>
        <row r="8">
          <cell r="A8" t="str">
            <v>SUBJECT</v>
          </cell>
          <cell r="B8">
            <v>226753</v>
          </cell>
          <cell r="C8" t="str">
            <v>SHU</v>
          </cell>
          <cell r="D8" t="str">
            <v>Capstone At Greenwood Commons</v>
          </cell>
          <cell r="E8" t="str">
            <v>3</v>
          </cell>
          <cell r="F8" t="str">
            <v>Garden</v>
          </cell>
          <cell r="G8">
            <v>2</v>
          </cell>
          <cell r="H8">
            <v>1</v>
          </cell>
          <cell r="I8" t="str">
            <v>@20%</v>
          </cell>
          <cell r="J8">
            <v>910</v>
          </cell>
          <cell r="K8" t="str">
            <v/>
          </cell>
          <cell r="L8">
            <v>2</v>
          </cell>
          <cell r="M8" t="str">
            <v>N/A</v>
          </cell>
          <cell r="N8" t="str">
            <v>150</v>
          </cell>
          <cell r="O8">
            <v>0</v>
          </cell>
          <cell r="P8" t="str">
            <v>$0</v>
          </cell>
          <cell r="Q8">
            <v>150</v>
          </cell>
          <cell r="R8" t="str">
            <v>No</v>
          </cell>
          <cell r="S8" t="str">
            <v>N/A</v>
          </cell>
          <cell r="T8" t="str">
            <v>235 Mineral Avenue Greenwood, SC 29646</v>
          </cell>
          <cell r="U8">
            <v>0.16483516483516483</v>
          </cell>
          <cell r="V8" t="str">
            <v>2BR / 1BA</v>
          </cell>
          <cell r="W8" t="str">
            <v>Capstone At Greenwood Commons–2BR–1BA–Garden–@20%–910–SF</v>
          </cell>
          <cell r="X8" t="str">
            <v>@20% (SHU)</v>
          </cell>
          <cell r="Y8" t="b">
            <v>0</v>
          </cell>
          <cell r="Z8" t="str">
            <v>LIHTC</v>
          </cell>
        </row>
        <row r="9">
          <cell r="A9" t="str">
            <v>SUBJECT</v>
          </cell>
          <cell r="B9">
            <v>226753</v>
          </cell>
          <cell r="C9" t="str">
            <v/>
          </cell>
          <cell r="D9" t="str">
            <v>Capstone At Greenwood Commons</v>
          </cell>
          <cell r="E9" t="str">
            <v>3</v>
          </cell>
          <cell r="F9" t="str">
            <v>Garden</v>
          </cell>
          <cell r="G9">
            <v>2</v>
          </cell>
          <cell r="H9">
            <v>1</v>
          </cell>
          <cell r="I9" t="str">
            <v>@50%</v>
          </cell>
          <cell r="J9">
            <v>910</v>
          </cell>
          <cell r="K9" t="str">
            <v/>
          </cell>
          <cell r="L9">
            <v>5</v>
          </cell>
          <cell r="M9" t="str">
            <v>N/A</v>
          </cell>
          <cell r="N9" t="str">
            <v>610</v>
          </cell>
          <cell r="O9">
            <v>0</v>
          </cell>
          <cell r="P9" t="str">
            <v>$0</v>
          </cell>
          <cell r="Q9">
            <v>610</v>
          </cell>
          <cell r="R9" t="str">
            <v>No</v>
          </cell>
          <cell r="S9" t="str">
            <v>N/A</v>
          </cell>
          <cell r="T9" t="str">
            <v>235 Mineral Avenue Greenwood, SC 29646</v>
          </cell>
          <cell r="U9">
            <v>0.67032967032967028</v>
          </cell>
          <cell r="V9" t="str">
            <v>2BR / 1BA</v>
          </cell>
          <cell r="W9" t="str">
            <v>Capstone At Greenwood Commons–2BR–1BA–Garden–@50%–910–SF</v>
          </cell>
          <cell r="X9" t="str">
            <v>@50%</v>
          </cell>
          <cell r="Y9" t="b">
            <v>0</v>
          </cell>
          <cell r="Z9" t="str">
            <v>LIHTC</v>
          </cell>
        </row>
        <row r="10">
          <cell r="A10" t="str">
            <v>SUBJECT</v>
          </cell>
          <cell r="B10">
            <v>226753</v>
          </cell>
          <cell r="C10" t="str">
            <v/>
          </cell>
          <cell r="D10" t="str">
            <v>Capstone At Greenwood Commons</v>
          </cell>
          <cell r="E10" t="str">
            <v>3</v>
          </cell>
          <cell r="F10" t="str">
            <v>Garden</v>
          </cell>
          <cell r="G10">
            <v>2</v>
          </cell>
          <cell r="H10">
            <v>1</v>
          </cell>
          <cell r="I10" t="str">
            <v>@60%</v>
          </cell>
          <cell r="J10">
            <v>910</v>
          </cell>
          <cell r="K10" t="str">
            <v/>
          </cell>
          <cell r="L10">
            <v>29</v>
          </cell>
          <cell r="M10" t="str">
            <v>N/A</v>
          </cell>
          <cell r="N10" t="str">
            <v>760</v>
          </cell>
          <cell r="O10">
            <v>0</v>
          </cell>
          <cell r="P10" t="str">
            <v>$0</v>
          </cell>
          <cell r="Q10">
            <v>760</v>
          </cell>
          <cell r="R10" t="str">
            <v>No</v>
          </cell>
          <cell r="S10" t="str">
            <v>N/A</v>
          </cell>
          <cell r="T10" t="str">
            <v>235 Mineral Avenue Greenwood, SC 29646</v>
          </cell>
          <cell r="U10">
            <v>0.8351648351648352</v>
          </cell>
          <cell r="V10" t="str">
            <v>2BR / 1BA</v>
          </cell>
          <cell r="W10" t="str">
            <v>Capstone At Greenwood Commons–2BR–1BA–Garden–@60%–910–SF</v>
          </cell>
          <cell r="X10" t="str">
            <v>@60%</v>
          </cell>
          <cell r="Y10" t="b">
            <v>0</v>
          </cell>
          <cell r="Z10" t="str">
            <v>LIHTC</v>
          </cell>
        </row>
        <row r="11">
          <cell r="A11" t="str">
            <v>SUBJECT</v>
          </cell>
          <cell r="B11">
            <v>226753</v>
          </cell>
          <cell r="C11" t="str">
            <v>SHU</v>
          </cell>
          <cell r="D11" t="str">
            <v>Capstone At Greenwood Commons</v>
          </cell>
          <cell r="E11" t="str">
            <v>3</v>
          </cell>
          <cell r="F11" t="str">
            <v>Garden</v>
          </cell>
          <cell r="G11">
            <v>3</v>
          </cell>
          <cell r="H11">
            <v>2</v>
          </cell>
          <cell r="I11" t="str">
            <v>@20%</v>
          </cell>
          <cell r="J11">
            <v>1180</v>
          </cell>
          <cell r="K11" t="str">
            <v/>
          </cell>
          <cell r="L11">
            <v>1</v>
          </cell>
          <cell r="M11" t="str">
            <v>N/A</v>
          </cell>
          <cell r="N11" t="str">
            <v>180</v>
          </cell>
          <cell r="O11">
            <v>0</v>
          </cell>
          <cell r="P11" t="str">
            <v>$0</v>
          </cell>
          <cell r="Q11">
            <v>180</v>
          </cell>
          <cell r="R11" t="str">
            <v>No</v>
          </cell>
          <cell r="S11" t="str">
            <v>N/A</v>
          </cell>
          <cell r="T11" t="str">
            <v>235 Mineral Avenue Greenwood, SC 29646</v>
          </cell>
          <cell r="U11">
            <v>0.15254237288135594</v>
          </cell>
          <cell r="V11" t="str">
            <v>3BR / 2BA</v>
          </cell>
          <cell r="W11" t="str">
            <v>Capstone At Greenwood Commons–3BR–2BA–Garden–@20%–1180–SF</v>
          </cell>
          <cell r="X11" t="str">
            <v>@20% (SHU)</v>
          </cell>
          <cell r="Y11" t="b">
            <v>0</v>
          </cell>
          <cell r="Z11" t="str">
            <v>LIHTC</v>
          </cell>
        </row>
        <row r="12">
          <cell r="A12" t="str">
            <v>SUBJECT</v>
          </cell>
          <cell r="B12">
            <v>226753</v>
          </cell>
          <cell r="C12" t="str">
            <v/>
          </cell>
          <cell r="D12" t="str">
            <v>Capstone At Greenwood Commons</v>
          </cell>
          <cell r="E12" t="str">
            <v>3</v>
          </cell>
          <cell r="F12" t="str">
            <v>Garden</v>
          </cell>
          <cell r="G12">
            <v>3</v>
          </cell>
          <cell r="H12">
            <v>2</v>
          </cell>
          <cell r="I12" t="str">
            <v>@50%</v>
          </cell>
          <cell r="J12">
            <v>1180</v>
          </cell>
          <cell r="K12" t="str">
            <v/>
          </cell>
          <cell r="L12">
            <v>1</v>
          </cell>
          <cell r="M12" t="str">
            <v>N/A</v>
          </cell>
          <cell r="N12" t="str">
            <v>710</v>
          </cell>
          <cell r="O12">
            <v>0</v>
          </cell>
          <cell r="P12" t="str">
            <v>$0</v>
          </cell>
          <cell r="Q12">
            <v>710</v>
          </cell>
          <cell r="R12" t="str">
            <v>No</v>
          </cell>
          <cell r="S12" t="str">
            <v>N/A</v>
          </cell>
          <cell r="T12" t="str">
            <v>235 Mineral Avenue Greenwood, SC 29646</v>
          </cell>
          <cell r="U12">
            <v>0.60169491525423724</v>
          </cell>
          <cell r="V12" t="str">
            <v>3BR / 2BA</v>
          </cell>
          <cell r="W12" t="str">
            <v>Capstone At Greenwood Commons–3BR–2BA–Garden–@50%–1180–SF</v>
          </cell>
          <cell r="X12" t="str">
            <v>@50%</v>
          </cell>
          <cell r="Y12" t="b">
            <v>0</v>
          </cell>
          <cell r="Z12" t="str">
            <v>LIHTC</v>
          </cell>
        </row>
        <row r="13">
          <cell r="A13" t="str">
            <v>SUBJECT</v>
          </cell>
          <cell r="B13">
            <v>226753</v>
          </cell>
          <cell r="C13" t="str">
            <v/>
          </cell>
          <cell r="D13" t="str">
            <v>Capstone At Greenwood Commons</v>
          </cell>
          <cell r="E13" t="str">
            <v>3</v>
          </cell>
          <cell r="F13" t="str">
            <v>Garden</v>
          </cell>
          <cell r="G13">
            <v>3</v>
          </cell>
          <cell r="H13">
            <v>2</v>
          </cell>
          <cell r="I13" t="str">
            <v>@60%</v>
          </cell>
          <cell r="J13">
            <v>1180</v>
          </cell>
          <cell r="K13" t="str">
            <v/>
          </cell>
          <cell r="L13">
            <v>16</v>
          </cell>
          <cell r="M13" t="str">
            <v>N/A</v>
          </cell>
          <cell r="N13" t="str">
            <v>890</v>
          </cell>
          <cell r="O13">
            <v>0</v>
          </cell>
          <cell r="P13" t="str">
            <v>$0</v>
          </cell>
          <cell r="Q13">
            <v>890</v>
          </cell>
          <cell r="R13" t="str">
            <v>No</v>
          </cell>
          <cell r="S13" t="str">
            <v>N/A</v>
          </cell>
          <cell r="T13" t="str">
            <v>235 Mineral Avenue Greenwood, SC 29646</v>
          </cell>
          <cell r="U13">
            <v>0.75423728813559321</v>
          </cell>
          <cell r="V13" t="str">
            <v>3BR / 2BA</v>
          </cell>
          <cell r="W13" t="str">
            <v>Capstone At Greenwood Commons–3BR–2BA–Garden–@60%–1180–SF</v>
          </cell>
          <cell r="X13" t="str">
            <v>@60%</v>
          </cell>
          <cell r="Y13" t="b">
            <v>0</v>
          </cell>
          <cell r="Z13" t="str">
            <v>LIHTC</v>
          </cell>
        </row>
        <row r="14">
          <cell r="A14" t="str">
            <v>Comparable</v>
          </cell>
          <cell r="B14">
            <v>207467</v>
          </cell>
          <cell r="C14" t="str">
            <v/>
          </cell>
          <cell r="D14" t="str">
            <v>Havenwood Mathis</v>
          </cell>
          <cell r="E14" t="str">
            <v>3</v>
          </cell>
          <cell r="F14" t="str">
            <v>Garden</v>
          </cell>
          <cell r="G14">
            <v>1</v>
          </cell>
          <cell r="H14">
            <v>1</v>
          </cell>
          <cell r="I14" t="str">
            <v>@20%</v>
          </cell>
          <cell r="J14">
            <v>769</v>
          </cell>
          <cell r="K14" t="str">
            <v/>
          </cell>
          <cell r="L14">
            <v>5</v>
          </cell>
          <cell r="M14">
            <v>2</v>
          </cell>
          <cell r="N14" t="str">
            <v>143</v>
          </cell>
          <cell r="O14">
            <v>0</v>
          </cell>
          <cell r="P14" t="str">
            <v>$0</v>
          </cell>
          <cell r="Q14">
            <v>143</v>
          </cell>
          <cell r="R14" t="str">
            <v>No</v>
          </cell>
          <cell r="S14" t="str">
            <v>No</v>
          </cell>
          <cell r="T14" t="str">
            <v>1228 Mathis Road Greenwood, SC 29649</v>
          </cell>
          <cell r="U14">
            <v>0.18595578673602081</v>
          </cell>
          <cell r="V14" t="str">
            <v>1BR / 1BA</v>
          </cell>
          <cell r="W14" t="str">
            <v>Havenwood Mathis–1BR–1BA–Garden–@20%–769–SF</v>
          </cell>
          <cell r="X14" t="str">
            <v>@20%</v>
          </cell>
          <cell r="Y14" t="b">
            <v>0</v>
          </cell>
          <cell r="Z14" t="str">
            <v>LIHTC</v>
          </cell>
        </row>
        <row r="15">
          <cell r="A15" t="str">
            <v>Comparable</v>
          </cell>
          <cell r="B15">
            <v>207467</v>
          </cell>
          <cell r="C15" t="str">
            <v/>
          </cell>
          <cell r="D15" t="str">
            <v>Havenwood Mathis</v>
          </cell>
          <cell r="E15" t="str">
            <v>3</v>
          </cell>
          <cell r="F15" t="str">
            <v>Garden</v>
          </cell>
          <cell r="G15">
            <v>1</v>
          </cell>
          <cell r="H15">
            <v>1</v>
          </cell>
          <cell r="I15" t="str">
            <v>@60%</v>
          </cell>
          <cell r="J15">
            <v>769</v>
          </cell>
          <cell r="K15" t="str">
            <v/>
          </cell>
          <cell r="L15">
            <v>1</v>
          </cell>
          <cell r="M15">
            <v>0</v>
          </cell>
          <cell r="N15" t="str">
            <v>625</v>
          </cell>
          <cell r="O15">
            <v>0</v>
          </cell>
          <cell r="P15" t="str">
            <v>$0</v>
          </cell>
          <cell r="Q15">
            <v>625</v>
          </cell>
          <cell r="R15" t="str">
            <v>No</v>
          </cell>
          <cell r="S15" t="str">
            <v>No</v>
          </cell>
          <cell r="T15" t="str">
            <v>1228 Mathis Road Greenwood, SC 29649</v>
          </cell>
          <cell r="U15">
            <v>0.81274382314694404</v>
          </cell>
          <cell r="V15" t="str">
            <v>1BR / 1BA</v>
          </cell>
          <cell r="W15" t="str">
            <v>Havenwood Mathis–1BR–1BA–Garden–@60%–769–SF</v>
          </cell>
          <cell r="X15" t="str">
            <v>@60%</v>
          </cell>
          <cell r="Y15" t="b">
            <v>0</v>
          </cell>
          <cell r="Z15" t="str">
            <v>LIHTC</v>
          </cell>
        </row>
        <row r="16">
          <cell r="A16" t="str">
            <v>Comparable</v>
          </cell>
          <cell r="B16">
            <v>207467</v>
          </cell>
          <cell r="C16" t="str">
            <v/>
          </cell>
          <cell r="D16" t="str">
            <v>Havenwood Mathis</v>
          </cell>
          <cell r="E16" t="str">
            <v>3</v>
          </cell>
          <cell r="F16" t="str">
            <v>Garden</v>
          </cell>
          <cell r="G16">
            <v>2</v>
          </cell>
          <cell r="H16">
            <v>2</v>
          </cell>
          <cell r="I16" t="str">
            <v>@60%</v>
          </cell>
          <cell r="J16">
            <v>970</v>
          </cell>
          <cell r="K16" t="str">
            <v/>
          </cell>
          <cell r="L16">
            <v>24</v>
          </cell>
          <cell r="M16">
            <v>16</v>
          </cell>
          <cell r="N16" t="str">
            <v>650</v>
          </cell>
          <cell r="O16">
            <v>0</v>
          </cell>
          <cell r="P16" t="str">
            <v>$0</v>
          </cell>
          <cell r="Q16">
            <v>650</v>
          </cell>
          <cell r="R16" t="str">
            <v>No</v>
          </cell>
          <cell r="S16" t="str">
            <v>No</v>
          </cell>
          <cell r="T16" t="str">
            <v>1228 Mathis Road Greenwood, SC 29649</v>
          </cell>
          <cell r="U16">
            <v>0.67010309278350511</v>
          </cell>
          <cell r="V16" t="str">
            <v>2BR / 2BA</v>
          </cell>
          <cell r="W16" t="str">
            <v>Havenwood Mathis–2BR–2BA–Garden–@60%–970–SF</v>
          </cell>
          <cell r="X16" t="str">
            <v>@60%</v>
          </cell>
          <cell r="Y16" t="b">
            <v>0</v>
          </cell>
          <cell r="Z16" t="str">
            <v>LIHTC</v>
          </cell>
        </row>
        <row r="17">
          <cell r="A17" t="str">
            <v>Comparable</v>
          </cell>
          <cell r="B17">
            <v>207467</v>
          </cell>
          <cell r="C17" t="str">
            <v/>
          </cell>
          <cell r="D17" t="str">
            <v>Havenwood Mathis</v>
          </cell>
          <cell r="E17" t="str">
            <v>3</v>
          </cell>
          <cell r="F17" t="str">
            <v>Garden</v>
          </cell>
          <cell r="G17">
            <v>3</v>
          </cell>
          <cell r="H17">
            <v>2</v>
          </cell>
          <cell r="I17" t="str">
            <v>@60%</v>
          </cell>
          <cell r="J17">
            <v>1107</v>
          </cell>
          <cell r="K17" t="str">
            <v/>
          </cell>
          <cell r="L17">
            <v>18</v>
          </cell>
          <cell r="M17">
            <v>12</v>
          </cell>
          <cell r="N17" t="str">
            <v>671</v>
          </cell>
          <cell r="O17">
            <v>0</v>
          </cell>
          <cell r="P17" t="str">
            <v>$0</v>
          </cell>
          <cell r="Q17">
            <v>671</v>
          </cell>
          <cell r="R17" t="str">
            <v>No</v>
          </cell>
          <cell r="S17" t="str">
            <v>No</v>
          </cell>
          <cell r="T17" t="str">
            <v>1228 Mathis Road Greenwood, SC 29649</v>
          </cell>
          <cell r="U17">
            <v>0.60614272809394765</v>
          </cell>
          <cell r="V17" t="str">
            <v>3BR / 2BA</v>
          </cell>
          <cell r="W17" t="str">
            <v>Havenwood Mathis–3BR–2BA–Garden–@60%–1107–SF</v>
          </cell>
          <cell r="X17" t="str">
            <v>@60%</v>
          </cell>
          <cell r="Y17" t="b">
            <v>0</v>
          </cell>
          <cell r="Z17" t="str">
            <v>LIHTC</v>
          </cell>
        </row>
        <row r="18">
          <cell r="A18" t="str">
            <v>Comparable</v>
          </cell>
          <cell r="B18">
            <v>181352</v>
          </cell>
          <cell r="C18" t="str">
            <v/>
          </cell>
          <cell r="D18" t="str">
            <v>Liberty Village</v>
          </cell>
          <cell r="E18" t="str">
            <v>2</v>
          </cell>
          <cell r="F18" t="str">
            <v>Garden</v>
          </cell>
          <cell r="G18">
            <v>2</v>
          </cell>
          <cell r="H18">
            <v>2</v>
          </cell>
          <cell r="I18" t="str">
            <v>@50%</v>
          </cell>
          <cell r="J18">
            <v>1100</v>
          </cell>
          <cell r="K18" t="str">
            <v/>
          </cell>
          <cell r="L18">
            <v>3</v>
          </cell>
          <cell r="M18">
            <v>0</v>
          </cell>
          <cell r="N18" t="str">
            <v>475</v>
          </cell>
          <cell r="O18">
            <v>0</v>
          </cell>
          <cell r="P18" t="str">
            <v>$0</v>
          </cell>
          <cell r="Q18">
            <v>475</v>
          </cell>
          <cell r="R18" t="str">
            <v>No</v>
          </cell>
          <cell r="S18" t="str">
            <v>Yes</v>
          </cell>
          <cell r="T18" t="str">
            <v>109 Liberty Circle Greenwood, SC 29649</v>
          </cell>
          <cell r="U18">
            <v>0.43181818181818182</v>
          </cell>
          <cell r="V18" t="str">
            <v>2BR / 2BA</v>
          </cell>
          <cell r="W18" t="str">
            <v>Liberty Village–2BR–2BA–Garden–@50%–1100–SF</v>
          </cell>
          <cell r="X18" t="str">
            <v>@50%</v>
          </cell>
          <cell r="Y18" t="b">
            <v>0</v>
          </cell>
          <cell r="Z18" t="str">
            <v>LIHTC</v>
          </cell>
          <cell r="AK18">
            <v>0</v>
          </cell>
        </row>
        <row r="19">
          <cell r="A19" t="str">
            <v>Comparable</v>
          </cell>
          <cell r="B19">
            <v>181352</v>
          </cell>
          <cell r="C19" t="str">
            <v/>
          </cell>
          <cell r="D19" t="str">
            <v>Liberty Village</v>
          </cell>
          <cell r="E19" t="str">
            <v>2</v>
          </cell>
          <cell r="F19" t="str">
            <v>Garden</v>
          </cell>
          <cell r="G19">
            <v>2</v>
          </cell>
          <cell r="H19">
            <v>2</v>
          </cell>
          <cell r="I19" t="str">
            <v>@60%</v>
          </cell>
          <cell r="J19">
            <v>1100</v>
          </cell>
          <cell r="K19" t="str">
            <v/>
          </cell>
          <cell r="L19">
            <v>9</v>
          </cell>
          <cell r="M19">
            <v>0</v>
          </cell>
          <cell r="N19" t="str">
            <v>635</v>
          </cell>
          <cell r="O19">
            <v>0</v>
          </cell>
          <cell r="P19" t="str">
            <v>$0</v>
          </cell>
          <cell r="Q19">
            <v>635</v>
          </cell>
          <cell r="R19" t="str">
            <v>No</v>
          </cell>
          <cell r="S19" t="str">
            <v>Yes</v>
          </cell>
          <cell r="T19" t="str">
            <v>109 Liberty Circle Greenwood, SC 29649</v>
          </cell>
          <cell r="U19">
            <v>0.57727272727272727</v>
          </cell>
          <cell r="V19" t="str">
            <v>2BR / 2BA</v>
          </cell>
          <cell r="W19" t="str">
            <v>Liberty Village–2BR–2BA–Garden–@60%–1100–SF</v>
          </cell>
          <cell r="X19" t="str">
            <v>@60%</v>
          </cell>
          <cell r="Y19" t="b">
            <v>0</v>
          </cell>
          <cell r="Z19" t="str">
            <v>LIHTC</v>
          </cell>
        </row>
        <row r="20">
          <cell r="A20" t="str">
            <v>Comparable</v>
          </cell>
          <cell r="B20">
            <v>181352</v>
          </cell>
          <cell r="C20" t="str">
            <v/>
          </cell>
          <cell r="D20" t="str">
            <v>Liberty Village</v>
          </cell>
          <cell r="E20" t="str">
            <v>2</v>
          </cell>
          <cell r="F20" t="str">
            <v>Garden</v>
          </cell>
          <cell r="G20">
            <v>3</v>
          </cell>
          <cell r="H20">
            <v>2.5</v>
          </cell>
          <cell r="I20" t="str">
            <v>@50%</v>
          </cell>
          <cell r="J20">
            <v>1250</v>
          </cell>
          <cell r="K20" t="str">
            <v/>
          </cell>
          <cell r="L20">
            <v>6</v>
          </cell>
          <cell r="M20">
            <v>0</v>
          </cell>
          <cell r="N20" t="str">
            <v>520</v>
          </cell>
          <cell r="O20">
            <v>0</v>
          </cell>
          <cell r="P20" t="str">
            <v>$0</v>
          </cell>
          <cell r="Q20">
            <v>520</v>
          </cell>
          <cell r="R20" t="str">
            <v>No</v>
          </cell>
          <cell r="S20" t="str">
            <v>Yes</v>
          </cell>
          <cell r="T20" t="str">
            <v>109 Liberty Circle Greenwood, SC 29649</v>
          </cell>
          <cell r="U20">
            <v>0.41599999999999998</v>
          </cell>
          <cell r="V20" t="str">
            <v>3BR / 2.5BA</v>
          </cell>
          <cell r="W20" t="str">
            <v>Liberty Village–3BR–2.5BA–Garden–@50%–1250–SF</v>
          </cell>
          <cell r="X20" t="str">
            <v>@50%</v>
          </cell>
          <cell r="Y20" t="b">
            <v>0</v>
          </cell>
          <cell r="Z20" t="str">
            <v>LIHTC</v>
          </cell>
        </row>
        <row r="21">
          <cell r="A21" t="str">
            <v>Comparable</v>
          </cell>
          <cell r="B21">
            <v>181352</v>
          </cell>
          <cell r="C21" t="str">
            <v/>
          </cell>
          <cell r="D21" t="str">
            <v>Liberty Village</v>
          </cell>
          <cell r="E21" t="str">
            <v>2</v>
          </cell>
          <cell r="F21" t="str">
            <v>Garden</v>
          </cell>
          <cell r="G21">
            <v>3</v>
          </cell>
          <cell r="H21">
            <v>2.5</v>
          </cell>
          <cell r="I21" t="str">
            <v>@60%</v>
          </cell>
          <cell r="J21">
            <v>1250</v>
          </cell>
          <cell r="K21" t="str">
            <v/>
          </cell>
          <cell r="L21">
            <v>18</v>
          </cell>
          <cell r="M21">
            <v>0</v>
          </cell>
          <cell r="N21" t="str">
            <v>665</v>
          </cell>
          <cell r="O21">
            <v>0</v>
          </cell>
          <cell r="P21" t="str">
            <v>$0</v>
          </cell>
          <cell r="Q21">
            <v>665</v>
          </cell>
          <cell r="R21" t="str">
            <v>No</v>
          </cell>
          <cell r="S21" t="str">
            <v>Yes</v>
          </cell>
          <cell r="T21" t="str">
            <v>109 Liberty Circle Greenwood, SC 29649</v>
          </cell>
          <cell r="U21">
            <v>0.53200000000000003</v>
          </cell>
          <cell r="V21" t="str">
            <v>3BR / 2.5BA</v>
          </cell>
          <cell r="W21" t="str">
            <v>Liberty Village–3BR–2.5BA–Garden–@60%–1250–SF</v>
          </cell>
          <cell r="X21" t="str">
            <v>@60%</v>
          </cell>
          <cell r="Y21" t="b">
            <v>0</v>
          </cell>
          <cell r="Z21" t="str">
            <v>LIHTC</v>
          </cell>
        </row>
        <row r="22">
          <cell r="A22" t="str">
            <v>Comparable</v>
          </cell>
          <cell r="B22">
            <v>181351</v>
          </cell>
          <cell r="C22" t="str">
            <v/>
          </cell>
          <cell r="D22" t="str">
            <v>Oakmont Place</v>
          </cell>
          <cell r="E22" t="str">
            <v>2</v>
          </cell>
          <cell r="F22" t="str">
            <v>Garden</v>
          </cell>
          <cell r="G22">
            <v>1</v>
          </cell>
          <cell r="H22">
            <v>1</v>
          </cell>
          <cell r="I22" t="str">
            <v>@50%</v>
          </cell>
          <cell r="J22">
            <v>850</v>
          </cell>
          <cell r="K22" t="str">
            <v/>
          </cell>
          <cell r="L22">
            <v>3</v>
          </cell>
          <cell r="M22">
            <v>0</v>
          </cell>
          <cell r="N22" t="str">
            <v>665</v>
          </cell>
          <cell r="O22">
            <v>-70</v>
          </cell>
          <cell r="P22" t="str">
            <v>$0</v>
          </cell>
          <cell r="Q22">
            <v>595</v>
          </cell>
          <cell r="R22" t="str">
            <v>No</v>
          </cell>
          <cell r="S22" t="str">
            <v>No</v>
          </cell>
          <cell r="T22" t="str">
            <v>104 Pampas Drive Greenwood, SC 29649</v>
          </cell>
          <cell r="U22">
            <v>0.7</v>
          </cell>
          <cell r="V22" t="str">
            <v>1BR / 1BA</v>
          </cell>
          <cell r="W22" t="str">
            <v>Oakmont Place–1BR–1BA–Garden–@50%–850–SF</v>
          </cell>
          <cell r="X22" t="str">
            <v>@50%</v>
          </cell>
          <cell r="Y22" t="b">
            <v>0</v>
          </cell>
          <cell r="Z22" t="str">
            <v>LIHTC</v>
          </cell>
        </row>
        <row r="23">
          <cell r="A23" t="str">
            <v>Comparable</v>
          </cell>
          <cell r="B23">
            <v>181351</v>
          </cell>
          <cell r="C23" t="str">
            <v/>
          </cell>
          <cell r="D23" t="str">
            <v>Oakmont Place</v>
          </cell>
          <cell r="E23" t="str">
            <v>2</v>
          </cell>
          <cell r="F23" t="str">
            <v>Garden</v>
          </cell>
          <cell r="G23">
            <v>1</v>
          </cell>
          <cell r="H23">
            <v>1</v>
          </cell>
          <cell r="I23" t="str">
            <v>@60%</v>
          </cell>
          <cell r="J23">
            <v>850</v>
          </cell>
          <cell r="K23" t="str">
            <v/>
          </cell>
          <cell r="L23">
            <v>5</v>
          </cell>
          <cell r="M23">
            <v>0</v>
          </cell>
          <cell r="N23" t="str">
            <v>810</v>
          </cell>
          <cell r="O23">
            <v>-70</v>
          </cell>
          <cell r="P23" t="str">
            <v>$0</v>
          </cell>
          <cell r="Q23">
            <v>740</v>
          </cell>
          <cell r="R23" t="str">
            <v>No</v>
          </cell>
          <cell r="S23" t="str">
            <v>No</v>
          </cell>
          <cell r="T23" t="str">
            <v>104 Pampas Drive Greenwood, SC 29649</v>
          </cell>
          <cell r="U23">
            <v>0.87058823529411766</v>
          </cell>
          <cell r="V23" t="str">
            <v>1BR / 1BA</v>
          </cell>
          <cell r="W23" t="str">
            <v>Oakmont Place–1BR–1BA–Garden–@60%–850–SF</v>
          </cell>
          <cell r="X23" t="str">
            <v>@60%</v>
          </cell>
          <cell r="Y23" t="b">
            <v>0</v>
          </cell>
          <cell r="Z23" t="str">
            <v>LIHTC</v>
          </cell>
        </row>
        <row r="24">
          <cell r="A24" t="str">
            <v>Comparable</v>
          </cell>
          <cell r="B24">
            <v>181351</v>
          </cell>
          <cell r="C24" t="str">
            <v/>
          </cell>
          <cell r="D24" t="str">
            <v>Oakmont Place</v>
          </cell>
          <cell r="E24" t="str">
            <v>2</v>
          </cell>
          <cell r="F24" t="str">
            <v>Garden</v>
          </cell>
          <cell r="G24">
            <v>2</v>
          </cell>
          <cell r="H24">
            <v>1</v>
          </cell>
          <cell r="I24" t="str">
            <v>@50%</v>
          </cell>
          <cell r="J24">
            <v>1100</v>
          </cell>
          <cell r="K24" t="str">
            <v/>
          </cell>
          <cell r="L24">
            <v>5</v>
          </cell>
          <cell r="M24">
            <v>0</v>
          </cell>
          <cell r="N24" t="str">
            <v>790</v>
          </cell>
          <cell r="O24">
            <v>-100</v>
          </cell>
          <cell r="P24" t="str">
            <v>$0</v>
          </cell>
          <cell r="Q24">
            <v>690</v>
          </cell>
          <cell r="R24" t="str">
            <v>No</v>
          </cell>
          <cell r="S24" t="str">
            <v>No</v>
          </cell>
          <cell r="T24" t="str">
            <v>104 Pampas Drive Greenwood, SC 29649</v>
          </cell>
          <cell r="U24">
            <v>0.62727272727272732</v>
          </cell>
          <cell r="V24" t="str">
            <v>2BR / 1BA</v>
          </cell>
          <cell r="W24" t="str">
            <v>Oakmont Place–2BR–1BA–Garden–@50%–1100–SF</v>
          </cell>
          <cell r="X24" t="str">
            <v>@50%</v>
          </cell>
          <cell r="Y24" t="b">
            <v>0</v>
          </cell>
          <cell r="Z24" t="str">
            <v>LIHTC</v>
          </cell>
        </row>
        <row r="25">
          <cell r="A25" t="str">
            <v>Comparable</v>
          </cell>
          <cell r="B25">
            <v>181351</v>
          </cell>
          <cell r="C25" t="str">
            <v/>
          </cell>
          <cell r="D25" t="str">
            <v>Oakmont Place</v>
          </cell>
          <cell r="E25" t="str">
            <v>2</v>
          </cell>
          <cell r="F25" t="str">
            <v>Garden</v>
          </cell>
          <cell r="G25">
            <v>2</v>
          </cell>
          <cell r="H25">
            <v>1</v>
          </cell>
          <cell r="I25" t="str">
            <v>@60%</v>
          </cell>
          <cell r="J25">
            <v>1100</v>
          </cell>
          <cell r="K25" t="str">
            <v/>
          </cell>
          <cell r="L25">
            <v>15</v>
          </cell>
          <cell r="M25">
            <v>0</v>
          </cell>
          <cell r="N25" t="str">
            <v>964</v>
          </cell>
          <cell r="O25">
            <v>-100</v>
          </cell>
          <cell r="P25" t="str">
            <v>$0</v>
          </cell>
          <cell r="Q25">
            <v>864</v>
          </cell>
          <cell r="R25" t="str">
            <v>No</v>
          </cell>
          <cell r="S25" t="str">
            <v>No</v>
          </cell>
          <cell r="T25" t="str">
            <v>104 Pampas Drive Greenwood, SC 29649</v>
          </cell>
          <cell r="U25">
            <v>0.78545454545454541</v>
          </cell>
          <cell r="V25" t="str">
            <v>2BR / 1BA</v>
          </cell>
          <cell r="W25" t="str">
            <v>Oakmont Place–2BR–1BA–Garden–@60%–1100–SF</v>
          </cell>
          <cell r="X25" t="str">
            <v>@60%</v>
          </cell>
          <cell r="Y25" t="b">
            <v>0</v>
          </cell>
          <cell r="Z25" t="str">
            <v>LIHTC</v>
          </cell>
        </row>
        <row r="26">
          <cell r="A26" t="str">
            <v>Comparable</v>
          </cell>
          <cell r="B26">
            <v>181351</v>
          </cell>
          <cell r="C26" t="str">
            <v/>
          </cell>
          <cell r="D26" t="str">
            <v>Oakmont Place</v>
          </cell>
          <cell r="E26" t="str">
            <v>2</v>
          </cell>
          <cell r="F26" t="str">
            <v>Garden</v>
          </cell>
          <cell r="G26">
            <v>3</v>
          </cell>
          <cell r="H26">
            <v>2</v>
          </cell>
          <cell r="I26" t="str">
            <v>@50%</v>
          </cell>
          <cell r="J26">
            <v>1250</v>
          </cell>
          <cell r="K26" t="str">
            <v/>
          </cell>
          <cell r="L26">
            <v>5</v>
          </cell>
          <cell r="M26">
            <v>0</v>
          </cell>
          <cell r="N26" t="str">
            <v>914</v>
          </cell>
          <cell r="O26">
            <v>-139</v>
          </cell>
          <cell r="P26" t="str">
            <v>$0</v>
          </cell>
          <cell r="Q26">
            <v>775</v>
          </cell>
          <cell r="R26" t="str">
            <v>No</v>
          </cell>
          <cell r="S26" t="str">
            <v>No</v>
          </cell>
          <cell r="T26" t="str">
            <v>104 Pampas Drive Greenwood, SC 29649</v>
          </cell>
          <cell r="U26">
            <v>0.62</v>
          </cell>
          <cell r="V26" t="str">
            <v>3BR / 2BA</v>
          </cell>
          <cell r="W26" t="str">
            <v>Oakmont Place–3BR–2BA–Garden–@50%–1250–SF</v>
          </cell>
          <cell r="X26" t="str">
            <v>@50%</v>
          </cell>
          <cell r="Y26" t="b">
            <v>0</v>
          </cell>
          <cell r="Z26" t="str">
            <v>LIHTC</v>
          </cell>
        </row>
        <row r="27">
          <cell r="A27" t="str">
            <v>Comparable</v>
          </cell>
          <cell r="B27">
            <v>181351</v>
          </cell>
          <cell r="C27" t="str">
            <v/>
          </cell>
          <cell r="D27" t="str">
            <v>Oakmont Place</v>
          </cell>
          <cell r="E27" t="str">
            <v>2</v>
          </cell>
          <cell r="F27" t="str">
            <v>Garden</v>
          </cell>
          <cell r="G27">
            <v>3</v>
          </cell>
          <cell r="H27">
            <v>2</v>
          </cell>
          <cell r="I27" t="str">
            <v>@60%</v>
          </cell>
          <cell r="J27">
            <v>1250</v>
          </cell>
          <cell r="K27" t="str">
            <v/>
          </cell>
          <cell r="L27">
            <v>15</v>
          </cell>
          <cell r="M27">
            <v>0</v>
          </cell>
          <cell r="N27" t="str">
            <v>1115</v>
          </cell>
          <cell r="O27">
            <v>-139</v>
          </cell>
          <cell r="P27" t="str">
            <v>$0</v>
          </cell>
          <cell r="Q27">
            <v>976</v>
          </cell>
          <cell r="R27" t="str">
            <v>No</v>
          </cell>
          <cell r="S27" t="str">
            <v>No</v>
          </cell>
          <cell r="T27" t="str">
            <v>104 Pampas Drive Greenwood, SC 29649</v>
          </cell>
          <cell r="U27">
            <v>0.78080000000000005</v>
          </cell>
          <cell r="V27" t="str">
            <v>3BR / 2BA</v>
          </cell>
          <cell r="W27" t="str">
            <v>Oakmont Place–3BR–2BA–Garden–@60%–1250–SF</v>
          </cell>
          <cell r="X27" t="str">
            <v>@60%</v>
          </cell>
          <cell r="Y27" t="b">
            <v>0</v>
          </cell>
          <cell r="Z27" t="str">
            <v>LIHTC</v>
          </cell>
        </row>
        <row r="28">
          <cell r="A28" t="str">
            <v>Comparable</v>
          </cell>
          <cell r="B28">
            <v>181351</v>
          </cell>
          <cell r="C28" t="str">
            <v/>
          </cell>
          <cell r="D28" t="str">
            <v>Oakmont Place</v>
          </cell>
          <cell r="E28" t="str">
            <v>2</v>
          </cell>
          <cell r="F28" t="str">
            <v>Garden</v>
          </cell>
          <cell r="G28">
            <v>4</v>
          </cell>
          <cell r="H28">
            <v>2</v>
          </cell>
          <cell r="I28" t="str">
            <v>@60%</v>
          </cell>
          <cell r="J28">
            <v>1400</v>
          </cell>
          <cell r="K28" t="str">
            <v/>
          </cell>
          <cell r="L28">
            <v>8</v>
          </cell>
          <cell r="M28">
            <v>0</v>
          </cell>
          <cell r="N28" t="str">
            <v>1232</v>
          </cell>
          <cell r="O28">
            <v>-173</v>
          </cell>
          <cell r="P28" t="str">
            <v>$0</v>
          </cell>
          <cell r="Q28">
            <v>1059</v>
          </cell>
          <cell r="R28" t="str">
            <v>No</v>
          </cell>
          <cell r="S28" t="str">
            <v>No</v>
          </cell>
          <cell r="T28" t="str">
            <v>104 Pampas Drive Greenwood, SC 29649</v>
          </cell>
          <cell r="U28">
            <v>0.75642857142857145</v>
          </cell>
          <cell r="V28" t="str">
            <v>4BR / 2BA</v>
          </cell>
          <cell r="W28" t="str">
            <v>Oakmont Place–4BR–2BA–Garden–@60%–1400–SF</v>
          </cell>
          <cell r="X28" t="str">
            <v>@60%</v>
          </cell>
          <cell r="Y28" t="b">
            <v>0</v>
          </cell>
          <cell r="Z28" t="str">
            <v>LIHTC</v>
          </cell>
        </row>
        <row r="29">
          <cell r="A29" t="str">
            <v>Comparable</v>
          </cell>
          <cell r="B29">
            <v>181353</v>
          </cell>
          <cell r="C29" t="str">
            <v/>
          </cell>
          <cell r="D29" t="str">
            <v>Sterling Ridge</v>
          </cell>
          <cell r="E29" t="str">
            <v>2</v>
          </cell>
          <cell r="F29" t="str">
            <v>Garden</v>
          </cell>
          <cell r="G29">
            <v>2</v>
          </cell>
          <cell r="H29">
            <v>2</v>
          </cell>
          <cell r="I29" t="str">
            <v>@50%</v>
          </cell>
          <cell r="J29">
            <v>1100</v>
          </cell>
          <cell r="K29" t="str">
            <v/>
          </cell>
          <cell r="L29">
            <v>4</v>
          </cell>
          <cell r="M29">
            <v>0</v>
          </cell>
          <cell r="N29" t="str">
            <v>525</v>
          </cell>
          <cell r="O29">
            <v>0</v>
          </cell>
          <cell r="P29" t="str">
            <v>$0</v>
          </cell>
          <cell r="Q29">
            <v>525</v>
          </cell>
          <cell r="R29" t="str">
            <v>No</v>
          </cell>
          <cell r="S29" t="str">
            <v>Yes</v>
          </cell>
          <cell r="T29" t="str">
            <v>128 Leslie Drive Greenwood, SC 29649</v>
          </cell>
          <cell r="U29">
            <v>0.47727272727272729</v>
          </cell>
          <cell r="V29" t="str">
            <v>2BR / 2BA</v>
          </cell>
          <cell r="W29" t="str">
            <v>Sterling Ridge–2BR–2BA–Garden–@50%–1100–SF</v>
          </cell>
          <cell r="X29" t="str">
            <v>@50%</v>
          </cell>
          <cell r="Y29" t="b">
            <v>0</v>
          </cell>
          <cell r="Z29" t="str">
            <v>LIHTC</v>
          </cell>
        </row>
        <row r="30">
          <cell r="A30" t="str">
            <v>Comparable</v>
          </cell>
          <cell r="B30">
            <v>181353</v>
          </cell>
          <cell r="C30" t="str">
            <v/>
          </cell>
          <cell r="D30" t="str">
            <v>Sterling Ridge</v>
          </cell>
          <cell r="E30" t="str">
            <v>2</v>
          </cell>
          <cell r="F30" t="str">
            <v>Garden</v>
          </cell>
          <cell r="G30">
            <v>3</v>
          </cell>
          <cell r="H30">
            <v>2.5</v>
          </cell>
          <cell r="I30" t="str">
            <v>@50%</v>
          </cell>
          <cell r="J30">
            <v>1450</v>
          </cell>
          <cell r="K30" t="str">
            <v/>
          </cell>
          <cell r="L30">
            <v>10</v>
          </cell>
          <cell r="M30">
            <v>0</v>
          </cell>
          <cell r="N30" t="str">
            <v>595</v>
          </cell>
          <cell r="O30">
            <v>0</v>
          </cell>
          <cell r="P30" t="str">
            <v>$0</v>
          </cell>
          <cell r="Q30">
            <v>595</v>
          </cell>
          <cell r="R30" t="str">
            <v>No</v>
          </cell>
          <cell r="S30" t="str">
            <v>Yes</v>
          </cell>
          <cell r="T30" t="str">
            <v>128 Leslie Drive Greenwood, SC 29649</v>
          </cell>
          <cell r="U30">
            <v>0.41034482758620688</v>
          </cell>
          <cell r="V30" t="str">
            <v>3BR / 2.5BA</v>
          </cell>
          <cell r="W30" t="str">
            <v>Sterling Ridge–3BR–2.5BA–Garden–@50%–1450–SF</v>
          </cell>
          <cell r="X30" t="str">
            <v>@50%</v>
          </cell>
          <cell r="Y30" t="b">
            <v>0</v>
          </cell>
          <cell r="Z30" t="str">
            <v>LIHTC</v>
          </cell>
        </row>
        <row r="31">
          <cell r="A31" t="str">
            <v>Comparable</v>
          </cell>
          <cell r="B31">
            <v>181353</v>
          </cell>
          <cell r="C31" t="str">
            <v/>
          </cell>
          <cell r="D31" t="str">
            <v>Sterling Ridge</v>
          </cell>
          <cell r="E31" t="str">
            <v>2</v>
          </cell>
          <cell r="F31" t="str">
            <v>Garden</v>
          </cell>
          <cell r="G31">
            <v>3</v>
          </cell>
          <cell r="H31">
            <v>2.5</v>
          </cell>
          <cell r="I31" t="str">
            <v>@60%</v>
          </cell>
          <cell r="J31">
            <v>1450</v>
          </cell>
          <cell r="K31" t="str">
            <v/>
          </cell>
          <cell r="L31">
            <v>21</v>
          </cell>
          <cell r="M31">
            <v>0</v>
          </cell>
          <cell r="N31" t="str">
            <v>665</v>
          </cell>
          <cell r="O31">
            <v>0</v>
          </cell>
          <cell r="P31" t="str">
            <v>$0</v>
          </cell>
          <cell r="Q31">
            <v>665</v>
          </cell>
          <cell r="R31" t="str">
            <v>No</v>
          </cell>
          <cell r="S31" t="str">
            <v>Yes</v>
          </cell>
          <cell r="T31" t="str">
            <v>128 Leslie Drive Greenwood, SC 29649</v>
          </cell>
          <cell r="U31">
            <v>0.45862068965517239</v>
          </cell>
          <cell r="V31" t="str">
            <v>3BR / 2.5BA</v>
          </cell>
          <cell r="W31" t="str">
            <v>Sterling Ridge–3BR–2.5BA–Garden–@60%–1450–SF</v>
          </cell>
          <cell r="X31" t="str">
            <v>@60%</v>
          </cell>
          <cell r="Y31" t="b">
            <v>0</v>
          </cell>
          <cell r="Z31" t="str">
            <v>LIHTC</v>
          </cell>
        </row>
        <row r="32">
          <cell r="A32" t="str">
            <v>Comparable</v>
          </cell>
          <cell r="B32">
            <v>181353</v>
          </cell>
          <cell r="C32" t="str">
            <v/>
          </cell>
          <cell r="D32" t="str">
            <v>Sterling Ridge</v>
          </cell>
          <cell r="E32" t="str">
            <v>2</v>
          </cell>
          <cell r="F32" t="str">
            <v>Garden</v>
          </cell>
          <cell r="G32">
            <v>4</v>
          </cell>
          <cell r="H32">
            <v>2.5</v>
          </cell>
          <cell r="I32" t="str">
            <v>@60%</v>
          </cell>
          <cell r="J32">
            <v>1540</v>
          </cell>
          <cell r="K32" t="str">
            <v/>
          </cell>
          <cell r="L32">
            <v>4</v>
          </cell>
          <cell r="M32">
            <v>0</v>
          </cell>
          <cell r="N32" t="str">
            <v>740</v>
          </cell>
          <cell r="O32">
            <v>0</v>
          </cell>
          <cell r="P32" t="str">
            <v>$0</v>
          </cell>
          <cell r="Q32">
            <v>740</v>
          </cell>
          <cell r="R32" t="str">
            <v>No</v>
          </cell>
          <cell r="S32" t="str">
            <v>Yes</v>
          </cell>
          <cell r="T32" t="str">
            <v>128 Leslie Drive Greenwood, SC 29649</v>
          </cell>
          <cell r="U32">
            <v>0.48051948051948051</v>
          </cell>
          <cell r="V32" t="str">
            <v>4BR / 2.5BA</v>
          </cell>
          <cell r="W32" t="str">
            <v>Sterling Ridge–4BR–2.5BA–Garden–@60%–1540–SF</v>
          </cell>
          <cell r="X32" t="str">
            <v>@60%</v>
          </cell>
          <cell r="Y32" t="b">
            <v>0</v>
          </cell>
          <cell r="Z32" t="str">
            <v>LIHTC</v>
          </cell>
        </row>
        <row r="33">
          <cell r="A33" t="str">
            <v>Comparable</v>
          </cell>
          <cell r="B33">
            <v>103925</v>
          </cell>
          <cell r="C33" t="str">
            <v/>
          </cell>
          <cell r="D33" t="str">
            <v>The Gardens At Parkway</v>
          </cell>
          <cell r="E33" t="str">
            <v>2</v>
          </cell>
          <cell r="F33" t="str">
            <v>Garden</v>
          </cell>
          <cell r="G33">
            <v>2</v>
          </cell>
          <cell r="H33">
            <v>2</v>
          </cell>
          <cell r="I33" t="str">
            <v>@50%</v>
          </cell>
          <cell r="J33">
            <v>900</v>
          </cell>
          <cell r="K33" t="str">
            <v/>
          </cell>
          <cell r="L33">
            <v>7</v>
          </cell>
          <cell r="M33">
            <v>0</v>
          </cell>
          <cell r="N33" t="str">
            <v>820</v>
          </cell>
          <cell r="O33">
            <v>-100</v>
          </cell>
          <cell r="P33" t="str">
            <v>$0</v>
          </cell>
          <cell r="Q33">
            <v>720</v>
          </cell>
          <cell r="R33" t="str">
            <v>No</v>
          </cell>
          <cell r="S33" t="str">
            <v>Yes</v>
          </cell>
          <cell r="T33" t="str">
            <v>1508 Parkway Greenwood, SC 29646</v>
          </cell>
          <cell r="U33">
            <v>0.8</v>
          </cell>
          <cell r="V33" t="str">
            <v>2BR / 2BA</v>
          </cell>
          <cell r="W33" t="str">
            <v>The Gardens At Parkway–2BR–2BA–Garden–@50%–900–SF</v>
          </cell>
          <cell r="X33" t="str">
            <v>@50%</v>
          </cell>
          <cell r="Y33" t="b">
            <v>0</v>
          </cell>
          <cell r="Z33" t="str">
            <v>LIHTC</v>
          </cell>
        </row>
        <row r="34">
          <cell r="A34" t="str">
            <v>Comparable</v>
          </cell>
          <cell r="B34">
            <v>103925</v>
          </cell>
          <cell r="C34" t="str">
            <v/>
          </cell>
          <cell r="D34" t="str">
            <v>The Gardens At Parkway</v>
          </cell>
          <cell r="E34" t="str">
            <v>2</v>
          </cell>
          <cell r="F34" t="str">
            <v>Garden</v>
          </cell>
          <cell r="G34">
            <v>2</v>
          </cell>
          <cell r="H34">
            <v>2</v>
          </cell>
          <cell r="I34" t="str">
            <v>@60%</v>
          </cell>
          <cell r="J34">
            <v>900</v>
          </cell>
          <cell r="K34" t="str">
            <v/>
          </cell>
          <cell r="L34">
            <v>25</v>
          </cell>
          <cell r="M34">
            <v>0</v>
          </cell>
          <cell r="N34" t="str">
            <v>920</v>
          </cell>
          <cell r="O34">
            <v>-100</v>
          </cell>
          <cell r="P34" t="str">
            <v>$0</v>
          </cell>
          <cell r="Q34">
            <v>820</v>
          </cell>
          <cell r="R34" t="str">
            <v>No</v>
          </cell>
          <cell r="S34" t="str">
            <v>Yes</v>
          </cell>
          <cell r="T34" t="str">
            <v>1508 Parkway Greenwood, SC 29646</v>
          </cell>
          <cell r="U34">
            <v>0.91111111111111109</v>
          </cell>
          <cell r="V34" t="str">
            <v>2BR / 2BA</v>
          </cell>
          <cell r="W34" t="str">
            <v>The Gardens At Parkway–2BR–2BA–Garden–@60%–900–SF</v>
          </cell>
          <cell r="X34" t="str">
            <v>@60%</v>
          </cell>
          <cell r="Y34" t="b">
            <v>0</v>
          </cell>
          <cell r="Z34" t="str">
            <v>LIHTC</v>
          </cell>
        </row>
        <row r="35">
          <cell r="A35" t="str">
            <v>Comparable</v>
          </cell>
          <cell r="B35">
            <v>103925</v>
          </cell>
          <cell r="C35" t="str">
            <v/>
          </cell>
          <cell r="D35" t="str">
            <v>The Gardens At Parkway</v>
          </cell>
          <cell r="E35" t="str">
            <v>2</v>
          </cell>
          <cell r="F35" t="str">
            <v>Garden</v>
          </cell>
          <cell r="G35">
            <v>3</v>
          </cell>
          <cell r="H35">
            <v>2</v>
          </cell>
          <cell r="I35" t="str">
            <v>@50%</v>
          </cell>
          <cell r="J35">
            <v>1000</v>
          </cell>
          <cell r="K35" t="str">
            <v/>
          </cell>
          <cell r="L35">
            <v>4</v>
          </cell>
          <cell r="M35">
            <v>0</v>
          </cell>
          <cell r="N35" t="str">
            <v>950</v>
          </cell>
          <cell r="O35">
            <v>-139</v>
          </cell>
          <cell r="P35" t="str">
            <v>$0</v>
          </cell>
          <cell r="Q35">
            <v>811</v>
          </cell>
          <cell r="R35" t="str">
            <v>No</v>
          </cell>
          <cell r="S35" t="str">
            <v>Yes</v>
          </cell>
          <cell r="T35" t="str">
            <v>1508 Parkway Greenwood, SC 29646</v>
          </cell>
          <cell r="U35">
            <v>0.81100000000000005</v>
          </cell>
          <cell r="V35" t="str">
            <v>3BR / 2BA</v>
          </cell>
          <cell r="W35" t="str">
            <v>The Gardens At Parkway–3BR–2BA–Garden–@50%–1000–SF</v>
          </cell>
          <cell r="X35" t="str">
            <v>@50%</v>
          </cell>
          <cell r="Y35" t="b">
            <v>0</v>
          </cell>
          <cell r="Z35" t="str">
            <v>LIHTC</v>
          </cell>
        </row>
        <row r="36">
          <cell r="A36" t="str">
            <v>Comparable</v>
          </cell>
          <cell r="B36">
            <v>103925</v>
          </cell>
          <cell r="C36" t="str">
            <v/>
          </cell>
          <cell r="D36" t="str">
            <v>The Gardens At Parkway</v>
          </cell>
          <cell r="E36" t="str">
            <v>2</v>
          </cell>
          <cell r="F36" t="str">
            <v>Garden</v>
          </cell>
          <cell r="G36">
            <v>3</v>
          </cell>
          <cell r="H36">
            <v>2</v>
          </cell>
          <cell r="I36" t="str">
            <v>@60%</v>
          </cell>
          <cell r="J36">
            <v>1000</v>
          </cell>
          <cell r="K36" t="str">
            <v/>
          </cell>
          <cell r="L36">
            <v>12</v>
          </cell>
          <cell r="M36">
            <v>0</v>
          </cell>
          <cell r="N36" t="str">
            <v>1100</v>
          </cell>
          <cell r="O36">
            <v>-139</v>
          </cell>
          <cell r="P36" t="str">
            <v>$0</v>
          </cell>
          <cell r="Q36">
            <v>961</v>
          </cell>
          <cell r="R36" t="str">
            <v>No</v>
          </cell>
          <cell r="S36" t="str">
            <v>Yes</v>
          </cell>
          <cell r="T36" t="str">
            <v>1508 Parkway Greenwood, SC 29646</v>
          </cell>
          <cell r="U36">
            <v>0.96099999999999997</v>
          </cell>
          <cell r="V36" t="str">
            <v>3BR / 2BA</v>
          </cell>
          <cell r="W36" t="str">
            <v>The Gardens At Parkway–3BR–2BA–Garden–@60%–1000–SF</v>
          </cell>
          <cell r="X36" t="str">
            <v>@60%</v>
          </cell>
          <cell r="Y36" t="b">
            <v>0</v>
          </cell>
          <cell r="Z36" t="str">
            <v>LIHTC</v>
          </cell>
        </row>
        <row r="37">
          <cell r="A37" t="str">
            <v>Comparable</v>
          </cell>
          <cell r="B37">
            <v>180297</v>
          </cell>
          <cell r="C37" t="str">
            <v/>
          </cell>
          <cell r="D37" t="str">
            <v>Barrington</v>
          </cell>
          <cell r="E37" t="str">
            <v>2</v>
          </cell>
          <cell r="F37" t="str">
            <v>Garden</v>
          </cell>
          <cell r="G37">
            <v>1</v>
          </cell>
          <cell r="H37">
            <v>1</v>
          </cell>
          <cell r="I37" t="str">
            <v>Market</v>
          </cell>
          <cell r="J37">
            <v>608</v>
          </cell>
          <cell r="K37" t="str">
            <v/>
          </cell>
          <cell r="L37">
            <v>41</v>
          </cell>
          <cell r="M37">
            <v>2</v>
          </cell>
          <cell r="N37" t="str">
            <v>1319</v>
          </cell>
          <cell r="O37">
            <v>17</v>
          </cell>
          <cell r="P37" t="str">
            <v>$0</v>
          </cell>
          <cell r="Q37">
            <v>1336</v>
          </cell>
          <cell r="R37" t="str">
            <v>N/A</v>
          </cell>
          <cell r="S37" t="str">
            <v>No</v>
          </cell>
          <cell r="T37" t="str">
            <v>101 Bevington Court Greenwood, SC 29649</v>
          </cell>
          <cell r="U37">
            <v>2.1973684210526314</v>
          </cell>
          <cell r="V37" t="str">
            <v>1BR / 1BA</v>
          </cell>
          <cell r="W37" t="str">
            <v>Barrington–1BR–1BA–Garden–Market–608–SF</v>
          </cell>
          <cell r="X37" t="str">
            <v>Market</v>
          </cell>
          <cell r="Y37" t="b">
            <v>0</v>
          </cell>
          <cell r="Z37" t="str">
            <v>Market</v>
          </cell>
        </row>
        <row r="38">
          <cell r="A38" t="str">
            <v>Comparable</v>
          </cell>
          <cell r="B38">
            <v>180297</v>
          </cell>
          <cell r="C38" t="str">
            <v/>
          </cell>
          <cell r="D38" t="str">
            <v>Barrington</v>
          </cell>
          <cell r="E38" t="str">
            <v>2</v>
          </cell>
          <cell r="F38" t="str">
            <v>Garden</v>
          </cell>
          <cell r="G38">
            <v>2</v>
          </cell>
          <cell r="H38">
            <v>2</v>
          </cell>
          <cell r="I38" t="str">
            <v>Market</v>
          </cell>
          <cell r="J38">
            <v>1088</v>
          </cell>
          <cell r="K38" t="str">
            <v/>
          </cell>
          <cell r="L38">
            <v>28</v>
          </cell>
          <cell r="M38">
            <v>2</v>
          </cell>
          <cell r="N38" t="str">
            <v>1569</v>
          </cell>
          <cell r="O38">
            <v>17</v>
          </cell>
          <cell r="P38" t="str">
            <v>$0</v>
          </cell>
          <cell r="Q38">
            <v>1586</v>
          </cell>
          <cell r="R38" t="str">
            <v>N/A</v>
          </cell>
          <cell r="S38" t="str">
            <v>No</v>
          </cell>
          <cell r="T38" t="str">
            <v>101 Bevington Court Greenwood, SC 29649</v>
          </cell>
          <cell r="U38">
            <v>1.4577205882352942</v>
          </cell>
          <cell r="V38" t="str">
            <v>2BR / 2BA</v>
          </cell>
          <cell r="W38" t="str">
            <v>Barrington–2BR–2BA–Garden–Market–1088–SF</v>
          </cell>
          <cell r="X38" t="str">
            <v>Market</v>
          </cell>
          <cell r="Y38" t="b">
            <v>0</v>
          </cell>
          <cell r="Z38" t="str">
            <v>Market</v>
          </cell>
        </row>
        <row r="39">
          <cell r="A39" t="str">
            <v>Comparable</v>
          </cell>
          <cell r="B39">
            <v>180297</v>
          </cell>
          <cell r="C39" t="str">
            <v/>
          </cell>
          <cell r="D39" t="str">
            <v>Barrington</v>
          </cell>
          <cell r="E39" t="str">
            <v>2</v>
          </cell>
          <cell r="F39" t="str">
            <v>Townhouse</v>
          </cell>
          <cell r="G39">
            <v>2</v>
          </cell>
          <cell r="H39">
            <v>2.5</v>
          </cell>
          <cell r="I39" t="str">
            <v>Market</v>
          </cell>
          <cell r="J39">
            <v>1216</v>
          </cell>
          <cell r="K39" t="str">
            <v/>
          </cell>
          <cell r="L39">
            <v>93</v>
          </cell>
          <cell r="M39">
            <v>3</v>
          </cell>
          <cell r="N39" t="str">
            <v>1788</v>
          </cell>
          <cell r="O39">
            <v>17</v>
          </cell>
          <cell r="P39" t="str">
            <v>$0</v>
          </cell>
          <cell r="Q39">
            <v>1805</v>
          </cell>
          <cell r="R39" t="str">
            <v>N/A</v>
          </cell>
          <cell r="S39" t="str">
            <v>No</v>
          </cell>
          <cell r="T39" t="str">
            <v>101 Bevington Court Greenwood, SC 29649</v>
          </cell>
          <cell r="U39">
            <v>1.484375</v>
          </cell>
          <cell r="V39" t="str">
            <v>2BR / 2.5BA</v>
          </cell>
          <cell r="W39" t="str">
            <v>Barrington–2BR–2.5BA–Townhouse–Market–1216–SF</v>
          </cell>
          <cell r="X39" t="str">
            <v>Market</v>
          </cell>
          <cell r="Y39" t="b">
            <v>0</v>
          </cell>
          <cell r="Z39" t="str">
            <v>Market</v>
          </cell>
        </row>
        <row r="40">
          <cell r="A40" t="str">
            <v>Comparable</v>
          </cell>
          <cell r="B40">
            <v>180297</v>
          </cell>
          <cell r="C40" t="str">
            <v/>
          </cell>
          <cell r="D40" t="str">
            <v>Barrington</v>
          </cell>
          <cell r="E40" t="str">
            <v>2</v>
          </cell>
          <cell r="F40" t="str">
            <v>Garden</v>
          </cell>
          <cell r="G40">
            <v>3</v>
          </cell>
          <cell r="H40">
            <v>2</v>
          </cell>
          <cell r="I40" t="str">
            <v>Market</v>
          </cell>
          <cell r="J40">
            <v>1265</v>
          </cell>
          <cell r="K40" t="str">
            <v/>
          </cell>
          <cell r="L40">
            <v>28</v>
          </cell>
          <cell r="M40">
            <v>0</v>
          </cell>
          <cell r="N40" t="str">
            <v>2266</v>
          </cell>
          <cell r="O40">
            <v>17</v>
          </cell>
          <cell r="P40" t="str">
            <v>$0</v>
          </cell>
          <cell r="Q40">
            <v>2283</v>
          </cell>
          <cell r="R40" t="str">
            <v>N/A</v>
          </cell>
          <cell r="S40" t="str">
            <v>No</v>
          </cell>
          <cell r="T40" t="str">
            <v>101 Bevington Court Greenwood, SC 29649</v>
          </cell>
          <cell r="U40">
            <v>1.8047430830039526</v>
          </cell>
          <cell r="V40" t="str">
            <v>3BR / 2BA</v>
          </cell>
          <cell r="W40" t="str">
            <v>Barrington–3BR–2BA–Garden–Market–1265–SF</v>
          </cell>
          <cell r="X40" t="str">
            <v>Market</v>
          </cell>
          <cell r="Y40" t="b">
            <v>0</v>
          </cell>
          <cell r="Z40" t="str">
            <v>Market</v>
          </cell>
        </row>
        <row r="41">
          <cell r="A41" t="str">
            <v>Comparable</v>
          </cell>
          <cell r="B41">
            <v>158145</v>
          </cell>
          <cell r="C41" t="str">
            <v/>
          </cell>
          <cell r="D41" t="str">
            <v>Foxfield Apartments</v>
          </cell>
          <cell r="E41" t="str">
            <v>2</v>
          </cell>
          <cell r="F41" t="str">
            <v>Garden</v>
          </cell>
          <cell r="G41">
            <v>2</v>
          </cell>
          <cell r="H41">
            <v>1</v>
          </cell>
          <cell r="I41" t="str">
            <v>Market</v>
          </cell>
          <cell r="J41">
            <v>830</v>
          </cell>
          <cell r="K41" t="str">
            <v>HIGH*</v>
          </cell>
          <cell r="L41">
            <v>56</v>
          </cell>
          <cell r="M41">
            <v>2</v>
          </cell>
          <cell r="N41" t="str">
            <v>1095</v>
          </cell>
          <cell r="O41">
            <v>-100</v>
          </cell>
          <cell r="P41" t="str">
            <v>$0</v>
          </cell>
          <cell r="Q41">
            <v>995</v>
          </cell>
          <cell r="R41" t="str">
            <v>N/A</v>
          </cell>
          <cell r="S41" t="str">
            <v>No</v>
          </cell>
          <cell r="T41" t="str">
            <v>400 North Emerald Road Greenwood, SC 29646</v>
          </cell>
          <cell r="U41">
            <v>1.1987951807228916</v>
          </cell>
          <cell r="V41" t="str">
            <v>2BR / 1BA</v>
          </cell>
          <cell r="W41" t="str">
            <v>Foxfield Apartments–2BR–1BA–Garden–Market–830–SF–HIGH*</v>
          </cell>
          <cell r="X41" t="str">
            <v>Market</v>
          </cell>
          <cell r="Y41" t="b">
            <v>0</v>
          </cell>
          <cell r="Z41" t="str">
            <v>Market</v>
          </cell>
        </row>
        <row r="42">
          <cell r="A42" t="str">
            <v>Comparable</v>
          </cell>
          <cell r="B42">
            <v>158145</v>
          </cell>
          <cell r="C42" t="str">
            <v/>
          </cell>
          <cell r="D42" t="str">
            <v>Foxfield Apartments</v>
          </cell>
          <cell r="E42" t="str">
            <v>2</v>
          </cell>
          <cell r="F42" t="str">
            <v>Garden</v>
          </cell>
          <cell r="G42">
            <v>2</v>
          </cell>
          <cell r="H42">
            <v>1</v>
          </cell>
          <cell r="I42" t="str">
            <v>Market</v>
          </cell>
          <cell r="J42">
            <v>830</v>
          </cell>
          <cell r="K42" t="str">
            <v>LOW*</v>
          </cell>
          <cell r="L42">
            <v>56</v>
          </cell>
          <cell r="M42">
            <v>6</v>
          </cell>
          <cell r="N42" t="str">
            <v>905</v>
          </cell>
          <cell r="O42">
            <v>-100</v>
          </cell>
          <cell r="P42" t="str">
            <v>$0</v>
          </cell>
          <cell r="Q42">
            <v>805</v>
          </cell>
          <cell r="R42" t="str">
            <v>N/A</v>
          </cell>
          <cell r="S42" t="str">
            <v>No</v>
          </cell>
          <cell r="T42" t="str">
            <v>400 North Emerald Road Greenwood, SC 29646</v>
          </cell>
          <cell r="U42">
            <v>0.96987951807228912</v>
          </cell>
          <cell r="V42" t="str">
            <v>2BR / 1BA</v>
          </cell>
          <cell r="W42" t="str">
            <v>Foxfield Apartments–2BR–1BA–Garden–Market–830–SF–LOW*</v>
          </cell>
          <cell r="X42" t="str">
            <v>Market</v>
          </cell>
          <cell r="Y42" t="b">
            <v>0</v>
          </cell>
          <cell r="Z42" t="str">
            <v>Market</v>
          </cell>
        </row>
        <row r="43">
          <cell r="A43" t="str">
            <v>Comparable</v>
          </cell>
          <cell r="B43">
            <v>160727</v>
          </cell>
          <cell r="C43" t="str">
            <v/>
          </cell>
          <cell r="D43" t="str">
            <v>Huntington Apartments</v>
          </cell>
          <cell r="E43" t="str">
            <v>2</v>
          </cell>
          <cell r="F43" t="str">
            <v>Garden</v>
          </cell>
          <cell r="G43">
            <v>1</v>
          </cell>
          <cell r="H43">
            <v>1</v>
          </cell>
          <cell r="I43" t="str">
            <v>Market</v>
          </cell>
          <cell r="J43">
            <v>550</v>
          </cell>
          <cell r="K43" t="str">
            <v/>
          </cell>
          <cell r="L43" t="str">
            <v>N/A</v>
          </cell>
          <cell r="M43">
            <v>0</v>
          </cell>
          <cell r="N43" t="str">
            <v>930</v>
          </cell>
          <cell r="O43">
            <v>-70</v>
          </cell>
          <cell r="P43" t="str">
            <v>$0</v>
          </cell>
          <cell r="Q43">
            <v>860</v>
          </cell>
          <cell r="R43" t="str">
            <v>N/A</v>
          </cell>
          <cell r="S43" t="str">
            <v>No</v>
          </cell>
          <cell r="T43" t="str">
            <v>1814 Bypass 72 NE Greenwood, SC 29649</v>
          </cell>
          <cell r="U43">
            <v>1.5636363636363637</v>
          </cell>
          <cell r="V43" t="str">
            <v>1BR / 1BA</v>
          </cell>
          <cell r="W43" t="str">
            <v>Huntington Apartments–1BR–1BA–Garden–Market–550–SF</v>
          </cell>
          <cell r="X43" t="str">
            <v>Market</v>
          </cell>
          <cell r="Y43" t="b">
            <v>0</v>
          </cell>
          <cell r="Z43" t="str">
            <v>Market</v>
          </cell>
        </row>
        <row r="44">
          <cell r="A44" t="str">
            <v>Comparable</v>
          </cell>
          <cell r="B44">
            <v>160727</v>
          </cell>
          <cell r="C44" t="str">
            <v/>
          </cell>
          <cell r="D44" t="str">
            <v>Huntington Apartments</v>
          </cell>
          <cell r="E44" t="str">
            <v>2</v>
          </cell>
          <cell r="F44" t="str">
            <v>Townhouse</v>
          </cell>
          <cell r="G44">
            <v>2</v>
          </cell>
          <cell r="H44">
            <v>1.5</v>
          </cell>
          <cell r="I44" t="str">
            <v>Market</v>
          </cell>
          <cell r="J44">
            <v>915</v>
          </cell>
          <cell r="K44" t="str">
            <v/>
          </cell>
          <cell r="L44" t="str">
            <v>N/A</v>
          </cell>
          <cell r="M44">
            <v>2</v>
          </cell>
          <cell r="N44" t="str">
            <v>1030</v>
          </cell>
          <cell r="O44">
            <v>-100</v>
          </cell>
          <cell r="P44" t="str">
            <v>$0</v>
          </cell>
          <cell r="Q44">
            <v>930</v>
          </cell>
          <cell r="R44" t="str">
            <v>N/A</v>
          </cell>
          <cell r="S44" t="str">
            <v>No</v>
          </cell>
          <cell r="T44" t="str">
            <v>1814 Bypass 72 NE Greenwood, SC 29649</v>
          </cell>
          <cell r="U44">
            <v>1.0163934426229508</v>
          </cell>
          <cell r="V44" t="str">
            <v>2BR / 1.5BA</v>
          </cell>
          <cell r="W44" t="str">
            <v>Huntington Apartments–2BR–1.5BA–Townhouse–Market–915–SF</v>
          </cell>
          <cell r="X44" t="str">
            <v>Market</v>
          </cell>
          <cell r="Y44" t="b">
            <v>0</v>
          </cell>
          <cell r="Z44" t="str">
            <v>Market</v>
          </cell>
        </row>
        <row r="45">
          <cell r="A45" t="str">
            <v>Comparable</v>
          </cell>
          <cell r="B45">
            <v>160727</v>
          </cell>
          <cell r="C45" t="str">
            <v/>
          </cell>
          <cell r="D45" t="str">
            <v>Huntington Apartments</v>
          </cell>
          <cell r="E45" t="str">
            <v>2</v>
          </cell>
          <cell r="F45" t="str">
            <v>Townhouse</v>
          </cell>
          <cell r="G45">
            <v>3</v>
          </cell>
          <cell r="H45">
            <v>2</v>
          </cell>
          <cell r="I45" t="str">
            <v>Market</v>
          </cell>
          <cell r="J45">
            <v>1100</v>
          </cell>
          <cell r="K45" t="str">
            <v/>
          </cell>
          <cell r="L45" t="str">
            <v>N/A</v>
          </cell>
          <cell r="M45">
            <v>0</v>
          </cell>
          <cell r="N45" t="str">
            <v>1150</v>
          </cell>
          <cell r="O45">
            <v>-139</v>
          </cell>
          <cell r="P45" t="str">
            <v>$0</v>
          </cell>
          <cell r="Q45">
            <v>1011</v>
          </cell>
          <cell r="R45" t="str">
            <v>N/A</v>
          </cell>
          <cell r="S45" t="str">
            <v>No</v>
          </cell>
          <cell r="T45" t="str">
            <v>1814 Bypass 72 NE Greenwood, SC 29649</v>
          </cell>
          <cell r="U45">
            <v>0.91909090909090907</v>
          </cell>
          <cell r="V45" t="str">
            <v>3BR / 2BA</v>
          </cell>
          <cell r="W45" t="str">
            <v>Huntington Apartments–3BR–2BA–Townhouse–Market–1100–SF</v>
          </cell>
          <cell r="X45" t="str">
            <v>Market</v>
          </cell>
          <cell r="Y45" t="b">
            <v>0</v>
          </cell>
          <cell r="Z45" t="str">
            <v>Market</v>
          </cell>
        </row>
        <row r="46">
          <cell r="A46" t="str">
            <v>Comparable</v>
          </cell>
          <cell r="B46">
            <v>4306</v>
          </cell>
          <cell r="C46" t="str">
            <v/>
          </cell>
          <cell r="D46" t="str">
            <v>University Commons</v>
          </cell>
          <cell r="E46" t="str">
            <v>2</v>
          </cell>
          <cell r="F46" t="str">
            <v>Garden</v>
          </cell>
          <cell r="G46">
            <v>1</v>
          </cell>
          <cell r="H46">
            <v>1</v>
          </cell>
          <cell r="I46" t="str">
            <v>Market</v>
          </cell>
          <cell r="J46">
            <v>718</v>
          </cell>
          <cell r="K46" t="str">
            <v>HIGH*</v>
          </cell>
          <cell r="L46">
            <v>4</v>
          </cell>
          <cell r="M46">
            <v>0</v>
          </cell>
          <cell r="N46" t="str">
            <v>850</v>
          </cell>
          <cell r="O46">
            <v>-70</v>
          </cell>
          <cell r="P46" t="str">
            <v>$0</v>
          </cell>
          <cell r="Q46">
            <v>780</v>
          </cell>
          <cell r="R46" t="str">
            <v>N/A</v>
          </cell>
          <cell r="S46" t="str">
            <v>None</v>
          </cell>
          <cell r="T46" t="str">
            <v>1010 Grace Street Greenwood, SC 29649</v>
          </cell>
          <cell r="U46">
            <v>1.0863509749303621</v>
          </cell>
          <cell r="V46" t="str">
            <v>1BR / 1BA</v>
          </cell>
          <cell r="W46" t="str">
            <v>University Commons–1BR–1BA–Garden–Market–718–SF–HIGH*</v>
          </cell>
          <cell r="X46" t="str">
            <v>Market</v>
          </cell>
          <cell r="Y46" t="b">
            <v>0</v>
          </cell>
          <cell r="Z46" t="str">
            <v>Market</v>
          </cell>
        </row>
        <row r="47">
          <cell r="A47" t="str">
            <v>Comparable</v>
          </cell>
          <cell r="B47">
            <v>4306</v>
          </cell>
          <cell r="C47" t="str">
            <v/>
          </cell>
          <cell r="D47" t="str">
            <v>University Commons</v>
          </cell>
          <cell r="E47" t="str">
            <v>2</v>
          </cell>
          <cell r="F47" t="str">
            <v>Garden</v>
          </cell>
          <cell r="G47">
            <v>1</v>
          </cell>
          <cell r="H47">
            <v>1</v>
          </cell>
          <cell r="I47" t="str">
            <v>Market</v>
          </cell>
          <cell r="J47">
            <v>718</v>
          </cell>
          <cell r="K47" t="str">
            <v>LOW*</v>
          </cell>
          <cell r="L47">
            <v>4</v>
          </cell>
          <cell r="M47">
            <v>0</v>
          </cell>
          <cell r="N47" t="str">
            <v>705</v>
          </cell>
          <cell r="O47">
            <v>-70</v>
          </cell>
          <cell r="P47" t="str">
            <v>$0</v>
          </cell>
          <cell r="Q47">
            <v>635</v>
          </cell>
          <cell r="R47" t="str">
            <v>N/A</v>
          </cell>
          <cell r="S47" t="str">
            <v>None</v>
          </cell>
          <cell r="T47" t="str">
            <v>1010 Grace Street Greenwood, SC 29649</v>
          </cell>
          <cell r="U47">
            <v>0.8844011142061281</v>
          </cell>
          <cell r="V47" t="str">
            <v>1BR / 1BA</v>
          </cell>
          <cell r="W47" t="str">
            <v>University Commons–1BR–1BA–Garden–Market–718–SF–LOW*</v>
          </cell>
          <cell r="X47" t="str">
            <v>Market</v>
          </cell>
          <cell r="Y47" t="b">
            <v>0</v>
          </cell>
          <cell r="Z47" t="str">
            <v>Market</v>
          </cell>
        </row>
        <row r="48">
          <cell r="A48" t="str">
            <v>Comparable</v>
          </cell>
          <cell r="B48">
            <v>4306</v>
          </cell>
          <cell r="C48" t="str">
            <v/>
          </cell>
          <cell r="D48" t="str">
            <v>University Commons</v>
          </cell>
          <cell r="E48" t="str">
            <v>2</v>
          </cell>
          <cell r="F48" t="str">
            <v>Garden</v>
          </cell>
          <cell r="G48">
            <v>2</v>
          </cell>
          <cell r="H48">
            <v>1.5</v>
          </cell>
          <cell r="I48" t="str">
            <v>Market</v>
          </cell>
          <cell r="J48">
            <v>900</v>
          </cell>
          <cell r="K48" t="str">
            <v>HIGH*</v>
          </cell>
          <cell r="L48">
            <v>29</v>
          </cell>
          <cell r="M48">
            <v>0</v>
          </cell>
          <cell r="N48" t="str">
            <v>950</v>
          </cell>
          <cell r="O48">
            <v>-100</v>
          </cell>
          <cell r="P48" t="str">
            <v>$0</v>
          </cell>
          <cell r="Q48">
            <v>850</v>
          </cell>
          <cell r="R48" t="str">
            <v>N/A</v>
          </cell>
          <cell r="S48" t="str">
            <v>None</v>
          </cell>
          <cell r="T48" t="str">
            <v>1010 Grace Street Greenwood, SC 29649</v>
          </cell>
          <cell r="U48">
            <v>0.94444444444444442</v>
          </cell>
          <cell r="V48" t="str">
            <v>2BR / 1.5BA</v>
          </cell>
          <cell r="W48" t="str">
            <v>University Commons–2BR–1.5BA–Garden–Market–900–SF–HIGH*</v>
          </cell>
          <cell r="X48" t="str">
            <v>Market</v>
          </cell>
          <cell r="Y48" t="b">
            <v>0</v>
          </cell>
          <cell r="Z48" t="str">
            <v>Market</v>
          </cell>
        </row>
        <row r="49">
          <cell r="A49" t="str">
            <v>Comparable</v>
          </cell>
          <cell r="B49">
            <v>4306</v>
          </cell>
          <cell r="C49" t="str">
            <v/>
          </cell>
          <cell r="D49" t="str">
            <v>University Commons</v>
          </cell>
          <cell r="E49" t="str">
            <v>2</v>
          </cell>
          <cell r="F49" t="str">
            <v>Garden</v>
          </cell>
          <cell r="G49">
            <v>2</v>
          </cell>
          <cell r="H49">
            <v>1.5</v>
          </cell>
          <cell r="I49" t="str">
            <v>Market</v>
          </cell>
          <cell r="J49">
            <v>900</v>
          </cell>
          <cell r="K49" t="str">
            <v>LOW*</v>
          </cell>
          <cell r="L49">
            <v>29</v>
          </cell>
          <cell r="M49">
            <v>0</v>
          </cell>
          <cell r="N49" t="str">
            <v>850</v>
          </cell>
          <cell r="O49">
            <v>-100</v>
          </cell>
          <cell r="P49" t="str">
            <v>$0</v>
          </cell>
          <cell r="Q49">
            <v>750</v>
          </cell>
          <cell r="R49" t="str">
            <v>N/A</v>
          </cell>
          <cell r="S49" t="str">
            <v>None</v>
          </cell>
          <cell r="T49" t="str">
            <v>1010 Grace Street Greenwood, SC 29649</v>
          </cell>
          <cell r="U49">
            <v>0.83333333333333337</v>
          </cell>
          <cell r="V49" t="str">
            <v>2BR / 1.5BA</v>
          </cell>
          <cell r="W49" t="str">
            <v>University Commons–2BR–1.5BA–Garden–Market–900–SF–LOW*</v>
          </cell>
          <cell r="X49" t="str">
            <v>Market</v>
          </cell>
          <cell r="Y49" t="b">
            <v>0</v>
          </cell>
          <cell r="Z49" t="str">
            <v>Market</v>
          </cell>
        </row>
        <row r="50">
          <cell r="A50" t="str">
            <v>Comparable</v>
          </cell>
          <cell r="B50">
            <v>4306</v>
          </cell>
          <cell r="C50" t="str">
            <v/>
          </cell>
          <cell r="D50" t="str">
            <v>University Commons</v>
          </cell>
          <cell r="E50" t="str">
            <v>2</v>
          </cell>
          <cell r="F50" t="str">
            <v>Garden</v>
          </cell>
          <cell r="G50">
            <v>3</v>
          </cell>
          <cell r="H50">
            <v>1.5</v>
          </cell>
          <cell r="I50" t="str">
            <v>Market</v>
          </cell>
          <cell r="J50">
            <v>1150</v>
          </cell>
          <cell r="K50" t="str">
            <v>HIGH*</v>
          </cell>
          <cell r="L50">
            <v>20</v>
          </cell>
          <cell r="M50">
            <v>0</v>
          </cell>
          <cell r="N50" t="str">
            <v>1050</v>
          </cell>
          <cell r="O50">
            <v>-139</v>
          </cell>
          <cell r="P50" t="str">
            <v>$0</v>
          </cell>
          <cell r="Q50">
            <v>911</v>
          </cell>
          <cell r="R50" t="str">
            <v>N/A</v>
          </cell>
          <cell r="S50" t="str">
            <v>None</v>
          </cell>
          <cell r="T50" t="str">
            <v>1010 Grace Street Greenwood, SC 29649</v>
          </cell>
          <cell r="U50">
            <v>0.79217391304347828</v>
          </cell>
          <cell r="V50" t="str">
            <v>3BR / 1.5BA</v>
          </cell>
          <cell r="W50" t="str">
            <v>University Commons–3BR–1.5BA–Garden–Market–1150–SF–HIGH*</v>
          </cell>
          <cell r="X50" t="str">
            <v>Market</v>
          </cell>
          <cell r="Y50" t="b">
            <v>0</v>
          </cell>
          <cell r="Z50" t="str">
            <v>Market</v>
          </cell>
        </row>
        <row r="51">
          <cell r="A51" t="str">
            <v>Comparable</v>
          </cell>
          <cell r="B51">
            <v>4306</v>
          </cell>
          <cell r="C51" t="str">
            <v/>
          </cell>
          <cell r="D51" t="str">
            <v>University Commons</v>
          </cell>
          <cell r="E51" t="str">
            <v>2</v>
          </cell>
          <cell r="F51" t="str">
            <v>Garden</v>
          </cell>
          <cell r="G51">
            <v>3</v>
          </cell>
          <cell r="H51">
            <v>1.5</v>
          </cell>
          <cell r="I51" t="str">
            <v>Market</v>
          </cell>
          <cell r="J51">
            <v>1150</v>
          </cell>
          <cell r="K51" t="str">
            <v>LOW*</v>
          </cell>
          <cell r="L51">
            <v>20</v>
          </cell>
          <cell r="M51">
            <v>0</v>
          </cell>
          <cell r="N51" t="str">
            <v>950</v>
          </cell>
          <cell r="O51">
            <v>-139</v>
          </cell>
          <cell r="P51" t="str">
            <v>$0</v>
          </cell>
          <cell r="Q51">
            <v>811</v>
          </cell>
          <cell r="R51" t="str">
            <v>N/A</v>
          </cell>
          <cell r="S51" t="str">
            <v>None</v>
          </cell>
          <cell r="T51" t="str">
            <v>1010 Grace Street Greenwood, SC 29649</v>
          </cell>
          <cell r="U51">
            <v>0.7052173913043478</v>
          </cell>
          <cell r="V51" t="str">
            <v>3BR / 1.5BA</v>
          </cell>
          <cell r="W51" t="str">
            <v>University Commons–3BR–1.5BA–Garden–Market–1150–SF–LOW*</v>
          </cell>
          <cell r="X51" t="str">
            <v>Market</v>
          </cell>
          <cell r="Y51" t="b">
            <v>0</v>
          </cell>
          <cell r="Z51" t="str">
            <v>Market</v>
          </cell>
        </row>
        <row r="52">
          <cell r="A52" t="str">
            <v>Comparable</v>
          </cell>
          <cell r="B52">
            <v>92342</v>
          </cell>
          <cell r="C52" t="str">
            <v/>
          </cell>
          <cell r="D52" t="str">
            <v>Winter Ridge Apartments</v>
          </cell>
          <cell r="E52" t="str">
            <v>2</v>
          </cell>
          <cell r="F52" t="str">
            <v>Garden</v>
          </cell>
          <cell r="G52">
            <v>1</v>
          </cell>
          <cell r="H52">
            <v>1</v>
          </cell>
          <cell r="I52" t="str">
            <v>Market</v>
          </cell>
          <cell r="J52">
            <v>665</v>
          </cell>
          <cell r="K52" t="str">
            <v/>
          </cell>
          <cell r="L52" t="str">
            <v>N/A</v>
          </cell>
          <cell r="M52">
            <v>1</v>
          </cell>
          <cell r="N52" t="str">
            <v>990</v>
          </cell>
          <cell r="O52">
            <v>0</v>
          </cell>
          <cell r="P52" t="str">
            <v>$0</v>
          </cell>
          <cell r="Q52">
            <v>990</v>
          </cell>
          <cell r="R52" t="str">
            <v>N/A</v>
          </cell>
          <cell r="S52" t="str">
            <v>Yes</v>
          </cell>
          <cell r="T52" t="str">
            <v>102 Winter Way Greenwood, SC 29649</v>
          </cell>
          <cell r="U52">
            <v>1.4887218045112782</v>
          </cell>
          <cell r="V52" t="str">
            <v>1BR / 1BA</v>
          </cell>
          <cell r="W52" t="str">
            <v>Winter Ridge Apartments–1BR–1BA–Garden–Market–665–SF</v>
          </cell>
          <cell r="X52" t="str">
            <v>Market</v>
          </cell>
          <cell r="Y52" t="b">
            <v>0</v>
          </cell>
          <cell r="Z52" t="str">
            <v>Market</v>
          </cell>
        </row>
        <row r="53">
          <cell r="A53" t="str">
            <v>Comparable</v>
          </cell>
          <cell r="B53">
            <v>92342</v>
          </cell>
          <cell r="C53" t="str">
            <v/>
          </cell>
          <cell r="D53" t="str">
            <v>Winter Ridge Apartments</v>
          </cell>
          <cell r="E53" t="str">
            <v>2</v>
          </cell>
          <cell r="F53" t="str">
            <v>Garden</v>
          </cell>
          <cell r="G53">
            <v>2</v>
          </cell>
          <cell r="H53">
            <v>2</v>
          </cell>
          <cell r="I53" t="str">
            <v>Market</v>
          </cell>
          <cell r="J53">
            <v>985</v>
          </cell>
          <cell r="K53" t="str">
            <v/>
          </cell>
          <cell r="L53" t="str">
            <v>N/A</v>
          </cell>
          <cell r="M53">
            <v>0</v>
          </cell>
          <cell r="N53" t="str">
            <v>1130</v>
          </cell>
          <cell r="O53">
            <v>0</v>
          </cell>
          <cell r="P53" t="str">
            <v>$0</v>
          </cell>
          <cell r="Q53">
            <v>1130</v>
          </cell>
          <cell r="R53" t="str">
            <v>N/A</v>
          </cell>
          <cell r="S53" t="str">
            <v>Yes</v>
          </cell>
          <cell r="T53" t="str">
            <v>102 Winter Way Greenwood, SC 29649</v>
          </cell>
          <cell r="U53">
            <v>1.1472081218274113</v>
          </cell>
          <cell r="V53" t="str">
            <v>2BR / 2BA</v>
          </cell>
          <cell r="W53" t="str">
            <v>Winter Ridge Apartments–2BR–2BA–Garden–Market–985–SF</v>
          </cell>
          <cell r="X53" t="str">
            <v>Market</v>
          </cell>
          <cell r="Y53" t="b">
            <v>0</v>
          </cell>
          <cell r="Z53" t="str">
            <v>Market</v>
          </cell>
        </row>
        <row r="54">
          <cell r="A54" t="str">
            <v>Comparable</v>
          </cell>
          <cell r="B54">
            <v>92342</v>
          </cell>
          <cell r="C54" t="str">
            <v/>
          </cell>
          <cell r="D54" t="str">
            <v>Winter Ridge Apartments</v>
          </cell>
          <cell r="E54" t="str">
            <v>2</v>
          </cell>
          <cell r="F54" t="str">
            <v>Garden</v>
          </cell>
          <cell r="G54">
            <v>2</v>
          </cell>
          <cell r="H54">
            <v>2</v>
          </cell>
          <cell r="I54" t="str">
            <v>Market</v>
          </cell>
          <cell r="J54">
            <v>990</v>
          </cell>
          <cell r="K54" t="str">
            <v/>
          </cell>
          <cell r="L54" t="str">
            <v>N/A</v>
          </cell>
          <cell r="M54">
            <v>0</v>
          </cell>
          <cell r="N54" t="str">
            <v>1135</v>
          </cell>
          <cell r="O54">
            <v>0</v>
          </cell>
          <cell r="P54" t="str">
            <v>$0</v>
          </cell>
          <cell r="Q54">
            <v>1135</v>
          </cell>
          <cell r="R54" t="str">
            <v>N/A</v>
          </cell>
          <cell r="S54" t="str">
            <v>Yes</v>
          </cell>
          <cell r="T54" t="str">
            <v>102 Winter Way Greenwood, SC 29649</v>
          </cell>
          <cell r="U54">
            <v>1.1464646464646464</v>
          </cell>
          <cell r="V54" t="str">
            <v>2BR / 2BA</v>
          </cell>
          <cell r="W54" t="str">
            <v>Winter Ridge Apartments–2BR–2BA–Garden–Market–990–SF</v>
          </cell>
          <cell r="X54" t="str">
            <v>Market</v>
          </cell>
          <cell r="Y54" t="b">
            <v>0</v>
          </cell>
          <cell r="Z54" t="str">
            <v>Market</v>
          </cell>
        </row>
        <row r="55">
          <cell r="A55" t="str">
            <v>Comparable</v>
          </cell>
          <cell r="B55">
            <v>92342</v>
          </cell>
          <cell r="C55" t="str">
            <v/>
          </cell>
          <cell r="D55" t="str">
            <v>Winter Ridge Apartments</v>
          </cell>
          <cell r="E55" t="str">
            <v>2</v>
          </cell>
          <cell r="F55" t="str">
            <v>Garden</v>
          </cell>
          <cell r="G55">
            <v>2</v>
          </cell>
          <cell r="H55">
            <v>2</v>
          </cell>
          <cell r="I55" t="str">
            <v>Market</v>
          </cell>
          <cell r="J55">
            <v>1000</v>
          </cell>
          <cell r="K55" t="str">
            <v/>
          </cell>
          <cell r="L55" t="str">
            <v>N/A</v>
          </cell>
          <cell r="M55">
            <v>1</v>
          </cell>
          <cell r="N55" t="str">
            <v>1170</v>
          </cell>
          <cell r="O55">
            <v>0</v>
          </cell>
          <cell r="P55" t="str">
            <v>$0</v>
          </cell>
          <cell r="Q55">
            <v>1170</v>
          </cell>
          <cell r="R55" t="str">
            <v>N/A</v>
          </cell>
          <cell r="S55" t="str">
            <v>Yes</v>
          </cell>
          <cell r="T55" t="str">
            <v>102 Winter Way Greenwood, SC 29649</v>
          </cell>
          <cell r="U55">
            <v>1.17</v>
          </cell>
          <cell r="V55" t="str">
            <v>2BR / 2BA</v>
          </cell>
          <cell r="W55" t="str">
            <v>Winter Ridge Apartments–2BR–2BA–Garden–Market–1000–SF</v>
          </cell>
          <cell r="X55" t="str">
            <v>Market</v>
          </cell>
          <cell r="Y55" t="b">
            <v>0</v>
          </cell>
          <cell r="Z55" t="str">
            <v>Market</v>
          </cell>
        </row>
        <row r="56">
          <cell r="A56" t="str">
            <v>Comparable</v>
          </cell>
          <cell r="B56">
            <v>92342</v>
          </cell>
          <cell r="C56" t="str">
            <v/>
          </cell>
          <cell r="D56" t="str">
            <v>Winter Ridge Apartments</v>
          </cell>
          <cell r="E56" t="str">
            <v>2</v>
          </cell>
          <cell r="F56" t="str">
            <v>Garden</v>
          </cell>
          <cell r="G56">
            <v>3</v>
          </cell>
          <cell r="H56">
            <v>2</v>
          </cell>
          <cell r="I56" t="str">
            <v>Market</v>
          </cell>
          <cell r="J56">
            <v>1180</v>
          </cell>
          <cell r="K56" t="str">
            <v/>
          </cell>
          <cell r="L56" t="str">
            <v>N/A</v>
          </cell>
          <cell r="M56">
            <v>0</v>
          </cell>
          <cell r="N56" t="str">
            <v>1330</v>
          </cell>
          <cell r="O56">
            <v>0</v>
          </cell>
          <cell r="P56" t="str">
            <v>$0</v>
          </cell>
          <cell r="Q56">
            <v>1330</v>
          </cell>
          <cell r="R56" t="str">
            <v>N/A</v>
          </cell>
          <cell r="S56" t="str">
            <v>Yes</v>
          </cell>
          <cell r="T56" t="str">
            <v>102 Winter Way Greenwood, SC 29649</v>
          </cell>
          <cell r="U56">
            <v>1.1271186440677967</v>
          </cell>
          <cell r="V56" t="str">
            <v>3BR / 2BA</v>
          </cell>
          <cell r="W56" t="str">
            <v>Winter Ridge Apartments–3BR–2BA–Garden–Market–1180–SF</v>
          </cell>
          <cell r="X56" t="str">
            <v>Market</v>
          </cell>
          <cell r="Y56" t="b">
            <v>0</v>
          </cell>
          <cell r="Z56" t="str">
            <v>Market</v>
          </cell>
        </row>
        <row r="57">
          <cell r="A57" t="str">
            <v>-</v>
          </cell>
          <cell r="O57">
            <v>0</v>
          </cell>
          <cell r="Q57" t="str">
            <v/>
          </cell>
          <cell r="U57" t="str">
            <v>-</v>
          </cell>
          <cell r="V57" t="str">
            <v/>
          </cell>
          <cell r="W57" t="str">
            <v>–BR–BA––––SF</v>
          </cell>
          <cell r="X57" t="str">
            <v/>
          </cell>
          <cell r="Y57" t="b">
            <v>0</v>
          </cell>
          <cell r="Z57" t="e">
            <v>#N/A</v>
          </cell>
        </row>
        <row r="58">
          <cell r="A58" t="str">
            <v>-</v>
          </cell>
          <cell r="O58">
            <v>0</v>
          </cell>
          <cell r="Q58" t="str">
            <v/>
          </cell>
          <cell r="U58" t="str">
            <v>-</v>
          </cell>
        </row>
        <row r="59">
          <cell r="A59" t="str">
            <v>-</v>
          </cell>
          <cell r="O59">
            <v>0</v>
          </cell>
          <cell r="Q59" t="str">
            <v/>
          </cell>
          <cell r="U59" t="str">
            <v>-</v>
          </cell>
        </row>
        <row r="60">
          <cell r="A60" t="str">
            <v>-</v>
          </cell>
          <cell r="O60">
            <v>0</v>
          </cell>
          <cell r="Q60" t="str">
            <v/>
          </cell>
          <cell r="U60" t="str">
            <v>-</v>
          </cell>
        </row>
        <row r="61">
          <cell r="A61" t="str">
            <v>-</v>
          </cell>
          <cell r="O61">
            <v>0</v>
          </cell>
          <cell r="Q61" t="str">
            <v/>
          </cell>
          <cell r="U61" t="str">
            <v>-</v>
          </cell>
        </row>
        <row r="62">
          <cell r="A62" t="str">
            <v>-</v>
          </cell>
          <cell r="O62">
            <v>0</v>
          </cell>
          <cell r="Q62" t="str">
            <v/>
          </cell>
          <cell r="U62" t="str">
            <v>-</v>
          </cell>
        </row>
        <row r="63">
          <cell r="A63" t="str">
            <v>-</v>
          </cell>
          <cell r="O63">
            <v>0</v>
          </cell>
          <cell r="Q63" t="str">
            <v/>
          </cell>
          <cell r="U63" t="str">
            <v>-</v>
          </cell>
        </row>
        <row r="64">
          <cell r="A64" t="str">
            <v>-</v>
          </cell>
          <cell r="O64">
            <v>0</v>
          </cell>
          <cell r="Q64" t="str">
            <v/>
          </cell>
          <cell r="U64" t="str">
            <v>-</v>
          </cell>
        </row>
        <row r="65">
          <cell r="A65" t="str">
            <v>-</v>
          </cell>
          <cell r="O65">
            <v>0</v>
          </cell>
          <cell r="Q65" t="str">
            <v/>
          </cell>
          <cell r="U65" t="str">
            <v>-</v>
          </cell>
        </row>
        <row r="66">
          <cell r="A66" t="str">
            <v>-</v>
          </cell>
          <cell r="O66">
            <v>0</v>
          </cell>
          <cell r="Q66" t="str">
            <v/>
          </cell>
          <cell r="U66" t="str">
            <v>-</v>
          </cell>
        </row>
        <row r="67">
          <cell r="A67" t="str">
            <v>-</v>
          </cell>
          <cell r="O67">
            <v>0</v>
          </cell>
          <cell r="Q67" t="str">
            <v/>
          </cell>
          <cell r="U67" t="str">
            <v>-</v>
          </cell>
        </row>
        <row r="68">
          <cell r="A68" t="str">
            <v>-</v>
          </cell>
          <cell r="O68">
            <v>0</v>
          </cell>
          <cell r="Q68" t="str">
            <v/>
          </cell>
          <cell r="U68" t="str">
            <v>-</v>
          </cell>
        </row>
        <row r="69">
          <cell r="A69" t="str">
            <v>-</v>
          </cell>
          <cell r="O69">
            <v>0</v>
          </cell>
          <cell r="Q69" t="str">
            <v/>
          </cell>
          <cell r="U69" t="str">
            <v>-</v>
          </cell>
        </row>
        <row r="70">
          <cell r="A70" t="str">
            <v>-</v>
          </cell>
          <cell r="O70">
            <v>0</v>
          </cell>
          <cell r="Q70" t="str">
            <v/>
          </cell>
          <cell r="U70" t="str">
            <v>-</v>
          </cell>
        </row>
        <row r="71">
          <cell r="A71" t="str">
            <v>-</v>
          </cell>
          <cell r="O71">
            <v>0</v>
          </cell>
          <cell r="Q71" t="str">
            <v/>
          </cell>
          <cell r="U71" t="str">
            <v>-</v>
          </cell>
        </row>
        <row r="72">
          <cell r="A72" t="str">
            <v>-</v>
          </cell>
          <cell r="O72">
            <v>0</v>
          </cell>
          <cell r="Q72" t="str">
            <v/>
          </cell>
          <cell r="U72" t="str">
            <v>-</v>
          </cell>
        </row>
        <row r="73">
          <cell r="A73" t="str">
            <v>-</v>
          </cell>
          <cell r="O73">
            <v>0</v>
          </cell>
          <cell r="Q73" t="str">
            <v/>
          </cell>
          <cell r="U73" t="str">
            <v>-</v>
          </cell>
        </row>
        <row r="74">
          <cell r="A74" t="str">
            <v>-</v>
          </cell>
          <cell r="O74">
            <v>0</v>
          </cell>
          <cell r="Q74" t="str">
            <v/>
          </cell>
          <cell r="U74" t="str">
            <v>-</v>
          </cell>
        </row>
        <row r="75">
          <cell r="A75" t="str">
            <v>-</v>
          </cell>
          <cell r="O75">
            <v>0</v>
          </cell>
          <cell r="Q75" t="str">
            <v/>
          </cell>
          <cell r="U75" t="str">
            <v>-</v>
          </cell>
        </row>
        <row r="76">
          <cell r="A76" t="str">
            <v>-</v>
          </cell>
          <cell r="O76">
            <v>0</v>
          </cell>
          <cell r="Q76" t="str">
            <v/>
          </cell>
          <cell r="U76" t="str">
            <v>-</v>
          </cell>
        </row>
        <row r="77">
          <cell r="A77" t="str">
            <v>-</v>
          </cell>
          <cell r="O77">
            <v>0</v>
          </cell>
          <cell r="Q77" t="str">
            <v/>
          </cell>
          <cell r="U77" t="str">
            <v>-</v>
          </cell>
        </row>
        <row r="78">
          <cell r="A78" t="str">
            <v>-</v>
          </cell>
          <cell r="O78">
            <v>0</v>
          </cell>
          <cell r="Q78" t="str">
            <v/>
          </cell>
          <cell r="U78" t="str">
            <v>-</v>
          </cell>
        </row>
        <row r="79">
          <cell r="A79" t="str">
            <v>-</v>
          </cell>
          <cell r="O79">
            <v>0</v>
          </cell>
          <cell r="Q79" t="str">
            <v/>
          </cell>
          <cell r="U79" t="str">
            <v>-</v>
          </cell>
        </row>
        <row r="80">
          <cell r="A80" t="str">
            <v>-</v>
          </cell>
          <cell r="O80">
            <v>0</v>
          </cell>
          <cell r="Q80" t="str">
            <v/>
          </cell>
          <cell r="U80" t="str">
            <v>-</v>
          </cell>
        </row>
        <row r="81">
          <cell r="A81" t="str">
            <v>-</v>
          </cell>
          <cell r="O81">
            <v>0</v>
          </cell>
          <cell r="Q81" t="str">
            <v/>
          </cell>
          <cell r="U81" t="str">
            <v>-</v>
          </cell>
        </row>
        <row r="82">
          <cell r="A82" t="str">
            <v>-</v>
          </cell>
          <cell r="O82">
            <v>0</v>
          </cell>
          <cell r="Q82" t="str">
            <v/>
          </cell>
          <cell r="U82" t="str">
            <v>-</v>
          </cell>
        </row>
        <row r="83">
          <cell r="A83" t="str">
            <v>-</v>
          </cell>
          <cell r="O83">
            <v>0</v>
          </cell>
          <cell r="Q83" t="str">
            <v/>
          </cell>
          <cell r="U83" t="str">
            <v>-</v>
          </cell>
        </row>
        <row r="84">
          <cell r="A84" t="str">
            <v>-</v>
          </cell>
          <cell r="O84">
            <v>0</v>
          </cell>
          <cell r="Q84" t="str">
            <v/>
          </cell>
          <cell r="U84" t="str">
            <v>-</v>
          </cell>
        </row>
        <row r="85">
          <cell r="A85" t="str">
            <v>-</v>
          </cell>
          <cell r="O85">
            <v>0</v>
          </cell>
          <cell r="Q85" t="str">
            <v/>
          </cell>
          <cell r="U85" t="str">
            <v>-</v>
          </cell>
        </row>
        <row r="86">
          <cell r="A86" t="str">
            <v>-</v>
          </cell>
          <cell r="O86">
            <v>0</v>
          </cell>
          <cell r="Q86" t="str">
            <v/>
          </cell>
          <cell r="U86" t="str">
            <v>-</v>
          </cell>
        </row>
        <row r="87">
          <cell r="A87" t="str">
            <v>-</v>
          </cell>
          <cell r="O87">
            <v>0</v>
          </cell>
          <cell r="Q87" t="str">
            <v/>
          </cell>
          <cell r="U87" t="str">
            <v>-</v>
          </cell>
        </row>
        <row r="88">
          <cell r="A88" t="str">
            <v>-</v>
          </cell>
          <cell r="O88">
            <v>0</v>
          </cell>
          <cell r="Q88" t="str">
            <v/>
          </cell>
          <cell r="U88" t="str">
            <v>-</v>
          </cell>
        </row>
        <row r="89">
          <cell r="A89" t="str">
            <v>-</v>
          </cell>
          <cell r="O89">
            <v>0</v>
          </cell>
          <cell r="Q89" t="str">
            <v/>
          </cell>
          <cell r="U89" t="str">
            <v>-</v>
          </cell>
        </row>
        <row r="90">
          <cell r="A90" t="str">
            <v>-</v>
          </cell>
          <cell r="O90">
            <v>0</v>
          </cell>
          <cell r="Q90" t="str">
            <v/>
          </cell>
          <cell r="U90" t="str">
            <v>-</v>
          </cell>
        </row>
        <row r="91">
          <cell r="A91" t="str">
            <v>-</v>
          </cell>
          <cell r="O91">
            <v>0</v>
          </cell>
          <cell r="Q91" t="str">
            <v/>
          </cell>
          <cell r="U91" t="str">
            <v>-</v>
          </cell>
        </row>
        <row r="92">
          <cell r="A92" t="str">
            <v>-</v>
          </cell>
          <cell r="O92">
            <v>0</v>
          </cell>
          <cell r="Q92" t="str">
            <v/>
          </cell>
          <cell r="U92" t="str">
            <v>-</v>
          </cell>
        </row>
        <row r="93">
          <cell r="A93" t="str">
            <v>-</v>
          </cell>
          <cell r="O93">
            <v>0</v>
          </cell>
          <cell r="Q93" t="str">
            <v/>
          </cell>
          <cell r="U93" t="str">
            <v>-</v>
          </cell>
        </row>
        <row r="94">
          <cell r="A94" t="str">
            <v>-</v>
          </cell>
          <cell r="O94">
            <v>0</v>
          </cell>
          <cell r="Q94" t="str">
            <v/>
          </cell>
          <cell r="U94" t="str">
            <v>-</v>
          </cell>
        </row>
        <row r="95">
          <cell r="A95" t="str">
            <v>-</v>
          </cell>
          <cell r="O95">
            <v>0</v>
          </cell>
          <cell r="Q95" t="str">
            <v/>
          </cell>
          <cell r="U95" t="str">
            <v>-</v>
          </cell>
        </row>
        <row r="96">
          <cell r="A96" t="str">
            <v>-</v>
          </cell>
          <cell r="O96">
            <v>0</v>
          </cell>
          <cell r="Q96" t="str">
            <v/>
          </cell>
          <cell r="U96" t="str">
            <v>-</v>
          </cell>
        </row>
        <row r="97">
          <cell r="A97" t="str">
            <v>-</v>
          </cell>
          <cell r="O97">
            <v>0</v>
          </cell>
          <cell r="Q97" t="str">
            <v/>
          </cell>
          <cell r="U97" t="str">
            <v>-</v>
          </cell>
        </row>
        <row r="98">
          <cell r="A98" t="str">
            <v>-</v>
          </cell>
          <cell r="O98">
            <v>0</v>
          </cell>
          <cell r="Q98" t="str">
            <v/>
          </cell>
          <cell r="U98" t="str">
            <v>-</v>
          </cell>
        </row>
        <row r="99">
          <cell r="A99" t="str">
            <v>-</v>
          </cell>
          <cell r="O99">
            <v>0</v>
          </cell>
          <cell r="Q99" t="str">
            <v/>
          </cell>
          <cell r="U99" t="str">
            <v>-</v>
          </cell>
        </row>
        <row r="100">
          <cell r="A100" t="str">
            <v>-</v>
          </cell>
          <cell r="O100">
            <v>0</v>
          </cell>
          <cell r="Q100" t="str">
            <v/>
          </cell>
          <cell r="U100" t="str">
            <v>-</v>
          </cell>
        </row>
        <row r="101">
          <cell r="A101" t="str">
            <v>-</v>
          </cell>
          <cell r="O101">
            <v>0</v>
          </cell>
          <cell r="Q101" t="str">
            <v/>
          </cell>
          <cell r="U101" t="str">
            <v>-</v>
          </cell>
        </row>
        <row r="102">
          <cell r="A102" t="str">
            <v>-</v>
          </cell>
          <cell r="O102">
            <v>0</v>
          </cell>
          <cell r="Q102" t="str">
            <v/>
          </cell>
          <cell r="U102" t="str">
            <v>-</v>
          </cell>
        </row>
        <row r="103">
          <cell r="A103" t="str">
            <v>-</v>
          </cell>
          <cell r="O103">
            <v>0</v>
          </cell>
          <cell r="Q103" t="str">
            <v/>
          </cell>
          <cell r="U103" t="str">
            <v>-</v>
          </cell>
        </row>
        <row r="104">
          <cell r="A104" t="str">
            <v>-</v>
          </cell>
          <cell r="O104">
            <v>0</v>
          </cell>
          <cell r="Q104" t="str">
            <v/>
          </cell>
          <cell r="U104" t="str">
            <v>-</v>
          </cell>
        </row>
        <row r="105">
          <cell r="A105" t="str">
            <v>-</v>
          </cell>
          <cell r="O105">
            <v>0</v>
          </cell>
          <cell r="Q105" t="str">
            <v/>
          </cell>
          <cell r="U105" t="str">
            <v>-</v>
          </cell>
        </row>
        <row r="106">
          <cell r="A106" t="str">
            <v>-</v>
          </cell>
          <cell r="O106">
            <v>0</v>
          </cell>
          <cell r="Q106" t="str">
            <v/>
          </cell>
          <cell r="U106" t="str">
            <v>-</v>
          </cell>
        </row>
        <row r="107">
          <cell r="A107" t="str">
            <v>-</v>
          </cell>
          <cell r="O107">
            <v>0</v>
          </cell>
          <cell r="Q107" t="str">
            <v/>
          </cell>
          <cell r="U107" t="str">
            <v>-</v>
          </cell>
        </row>
        <row r="108">
          <cell r="A108" t="str">
            <v>-</v>
          </cell>
          <cell r="O108">
            <v>0</v>
          </cell>
          <cell r="Q108" t="str">
            <v/>
          </cell>
          <cell r="U108" t="str">
            <v>-</v>
          </cell>
        </row>
        <row r="109">
          <cell r="A109" t="str">
            <v>-</v>
          </cell>
          <cell r="O109">
            <v>0</v>
          </cell>
          <cell r="Q109" t="str">
            <v/>
          </cell>
          <cell r="U109" t="str">
            <v>-</v>
          </cell>
        </row>
        <row r="110">
          <cell r="A110" t="str">
            <v>-</v>
          </cell>
          <cell r="O110">
            <v>0</v>
          </cell>
          <cell r="Q110" t="str">
            <v/>
          </cell>
          <cell r="U110" t="str">
            <v>-</v>
          </cell>
        </row>
        <row r="111">
          <cell r="A111" t="str">
            <v>-</v>
          </cell>
          <cell r="O111">
            <v>0</v>
          </cell>
          <cell r="Q111" t="str">
            <v/>
          </cell>
          <cell r="U111" t="str">
            <v>-</v>
          </cell>
        </row>
        <row r="112">
          <cell r="A112" t="str">
            <v>-</v>
          </cell>
          <cell r="O112">
            <v>0</v>
          </cell>
          <cell r="Q112" t="str">
            <v/>
          </cell>
          <cell r="U112" t="str">
            <v>-</v>
          </cell>
        </row>
        <row r="113">
          <cell r="A113" t="str">
            <v>-</v>
          </cell>
          <cell r="O113">
            <v>0</v>
          </cell>
          <cell r="Q113" t="str">
            <v/>
          </cell>
          <cell r="U113" t="str">
            <v>-</v>
          </cell>
        </row>
        <row r="114">
          <cell r="A114" t="str">
            <v>-</v>
          </cell>
          <cell r="O114">
            <v>0</v>
          </cell>
          <cell r="Q114" t="str">
            <v/>
          </cell>
          <cell r="U114" t="str">
            <v>-</v>
          </cell>
        </row>
        <row r="115">
          <cell r="A115" t="str">
            <v>-</v>
          </cell>
          <cell r="O115">
            <v>0</v>
          </cell>
          <cell r="Q115" t="str">
            <v/>
          </cell>
          <cell r="U115" t="str">
            <v>-</v>
          </cell>
        </row>
        <row r="116">
          <cell r="A116" t="str">
            <v>-</v>
          </cell>
          <cell r="O116">
            <v>0</v>
          </cell>
          <cell r="Q116" t="str">
            <v/>
          </cell>
          <cell r="U116" t="str">
            <v>-</v>
          </cell>
        </row>
        <row r="117">
          <cell r="A117" t="str">
            <v>-</v>
          </cell>
          <cell r="O117">
            <v>0</v>
          </cell>
          <cell r="Q117" t="str">
            <v/>
          </cell>
          <cell r="U117" t="str">
            <v>-</v>
          </cell>
        </row>
        <row r="118">
          <cell r="A118" t="str">
            <v>-</v>
          </cell>
          <cell r="O118">
            <v>0</v>
          </cell>
          <cell r="Q118" t="str">
            <v/>
          </cell>
          <cell r="U118" t="str">
            <v>-</v>
          </cell>
        </row>
        <row r="119">
          <cell r="A119" t="str">
            <v>-</v>
          </cell>
          <cell r="O119">
            <v>0</v>
          </cell>
          <cell r="Q119" t="str">
            <v/>
          </cell>
          <cell r="U119" t="str">
            <v>-</v>
          </cell>
        </row>
        <row r="120">
          <cell r="A120" t="str">
            <v>-</v>
          </cell>
          <cell r="O120">
            <v>0</v>
          </cell>
          <cell r="Q120" t="str">
            <v/>
          </cell>
          <cell r="U120" t="str">
            <v>-</v>
          </cell>
        </row>
        <row r="121">
          <cell r="A121" t="str">
            <v>-</v>
          </cell>
          <cell r="O121">
            <v>0</v>
          </cell>
          <cell r="Q121" t="str">
            <v/>
          </cell>
          <cell r="U121" t="str">
            <v>-</v>
          </cell>
        </row>
        <row r="122">
          <cell r="A122" t="str">
            <v>-</v>
          </cell>
          <cell r="O122">
            <v>0</v>
          </cell>
          <cell r="Q122" t="str">
            <v/>
          </cell>
          <cell r="U122" t="str">
            <v>-</v>
          </cell>
        </row>
        <row r="123">
          <cell r="A123" t="str">
            <v>-</v>
          </cell>
          <cell r="O123">
            <v>0</v>
          </cell>
          <cell r="Q123" t="str">
            <v/>
          </cell>
          <cell r="U123" t="str">
            <v>-</v>
          </cell>
        </row>
        <row r="124">
          <cell r="A124" t="str">
            <v>-</v>
          </cell>
          <cell r="O124">
            <v>0</v>
          </cell>
          <cell r="Q124" t="str">
            <v/>
          </cell>
          <cell r="U124" t="str">
            <v>-</v>
          </cell>
        </row>
        <row r="125">
          <cell r="A125" t="str">
            <v>-</v>
          </cell>
          <cell r="O125">
            <v>0</v>
          </cell>
          <cell r="Q125" t="str">
            <v/>
          </cell>
          <cell r="U125" t="str">
            <v>-</v>
          </cell>
        </row>
        <row r="126">
          <cell r="A126" t="str">
            <v>-</v>
          </cell>
          <cell r="O126">
            <v>0</v>
          </cell>
          <cell r="Q126" t="str">
            <v/>
          </cell>
          <cell r="U126" t="str">
            <v>-</v>
          </cell>
        </row>
        <row r="127">
          <cell r="A127" t="str">
            <v>-</v>
          </cell>
          <cell r="O127">
            <v>0</v>
          </cell>
          <cell r="Q127" t="str">
            <v/>
          </cell>
          <cell r="U127" t="str">
            <v>-</v>
          </cell>
        </row>
        <row r="128">
          <cell r="A128" t="str">
            <v>-</v>
          </cell>
          <cell r="O128">
            <v>0</v>
          </cell>
          <cell r="Q128" t="str">
            <v/>
          </cell>
          <cell r="U128" t="str">
            <v>-</v>
          </cell>
        </row>
        <row r="129">
          <cell r="A129" t="str">
            <v>-</v>
          </cell>
          <cell r="O129">
            <v>0</v>
          </cell>
          <cell r="Q129" t="str">
            <v/>
          </cell>
          <cell r="U129" t="str">
            <v>-</v>
          </cell>
        </row>
        <row r="130">
          <cell r="A130" t="str">
            <v>-</v>
          </cell>
          <cell r="O130">
            <v>0</v>
          </cell>
          <cell r="Q130" t="str">
            <v/>
          </cell>
          <cell r="U130" t="str">
            <v>-</v>
          </cell>
        </row>
        <row r="131">
          <cell r="A131" t="str">
            <v>-</v>
          </cell>
          <cell r="O131">
            <v>0</v>
          </cell>
          <cell r="Q131" t="str">
            <v/>
          </cell>
          <cell r="U131" t="str">
            <v>-</v>
          </cell>
        </row>
        <row r="132">
          <cell r="A132" t="str">
            <v>-</v>
          </cell>
          <cell r="O132">
            <v>0</v>
          </cell>
          <cell r="Q132" t="str">
            <v/>
          </cell>
          <cell r="U132" t="str">
            <v>-</v>
          </cell>
        </row>
        <row r="133">
          <cell r="A133" t="str">
            <v>-</v>
          </cell>
          <cell r="O133">
            <v>0</v>
          </cell>
          <cell r="Q133" t="str">
            <v/>
          </cell>
          <cell r="U133" t="str">
            <v>-</v>
          </cell>
        </row>
        <row r="134">
          <cell r="A134" t="str">
            <v>-</v>
          </cell>
          <cell r="O134">
            <v>0</v>
          </cell>
          <cell r="Q134" t="str">
            <v/>
          </cell>
          <cell r="U134" t="str">
            <v>-</v>
          </cell>
        </row>
        <row r="135">
          <cell r="A135" t="str">
            <v>-</v>
          </cell>
          <cell r="O135">
            <v>0</v>
          </cell>
          <cell r="Q135" t="str">
            <v/>
          </cell>
          <cell r="U135" t="str">
            <v>-</v>
          </cell>
        </row>
        <row r="136">
          <cell r="A136" t="str">
            <v>-</v>
          </cell>
          <cell r="O136">
            <v>0</v>
          </cell>
          <cell r="Q136" t="str">
            <v/>
          </cell>
          <cell r="U136" t="str">
            <v>-</v>
          </cell>
        </row>
        <row r="137">
          <cell r="A137" t="str">
            <v>-</v>
          </cell>
          <cell r="O137">
            <v>0</v>
          </cell>
          <cell r="Q137" t="str">
            <v/>
          </cell>
          <cell r="U137" t="str">
            <v>-</v>
          </cell>
        </row>
        <row r="138">
          <cell r="A138" t="str">
            <v>-</v>
          </cell>
          <cell r="O138">
            <v>0</v>
          </cell>
          <cell r="Q138" t="str">
            <v/>
          </cell>
          <cell r="U138" t="str">
            <v>-</v>
          </cell>
        </row>
        <row r="139">
          <cell r="A139" t="str">
            <v>-</v>
          </cell>
          <cell r="O139">
            <v>0</v>
          </cell>
          <cell r="Q139" t="str">
            <v/>
          </cell>
          <cell r="U139" t="str">
            <v>-</v>
          </cell>
        </row>
        <row r="140">
          <cell r="A140" t="str">
            <v>-</v>
          </cell>
          <cell r="O140">
            <v>0</v>
          </cell>
          <cell r="Q140" t="str">
            <v/>
          </cell>
          <cell r="U140" t="str">
            <v>-</v>
          </cell>
        </row>
        <row r="141">
          <cell r="A141" t="str">
            <v>-</v>
          </cell>
          <cell r="O141">
            <v>0</v>
          </cell>
          <cell r="Q141" t="str">
            <v/>
          </cell>
          <cell r="U141" t="str">
            <v>-</v>
          </cell>
        </row>
        <row r="142">
          <cell r="A142" t="str">
            <v>-</v>
          </cell>
          <cell r="O142">
            <v>0</v>
          </cell>
          <cell r="Q142" t="str">
            <v/>
          </cell>
          <cell r="U142" t="str">
            <v>-</v>
          </cell>
        </row>
        <row r="143">
          <cell r="A143" t="str">
            <v>-</v>
          </cell>
          <cell r="O143">
            <v>0</v>
          </cell>
          <cell r="Q143" t="str">
            <v/>
          </cell>
          <cell r="U143" t="str">
            <v>-</v>
          </cell>
        </row>
        <row r="144">
          <cell r="A144" t="str">
            <v>-</v>
          </cell>
          <cell r="O144">
            <v>0</v>
          </cell>
          <cell r="Q144" t="str">
            <v/>
          </cell>
          <cell r="U144" t="str">
            <v>-</v>
          </cell>
        </row>
        <row r="145">
          <cell r="A145" t="str">
            <v>-</v>
          </cell>
          <cell r="O145">
            <v>0</v>
          </cell>
          <cell r="Q145" t="str">
            <v/>
          </cell>
          <cell r="U145" t="str">
            <v>-</v>
          </cell>
        </row>
        <row r="146">
          <cell r="A146" t="str">
            <v>-</v>
          </cell>
          <cell r="O146">
            <v>0</v>
          </cell>
          <cell r="Q146" t="str">
            <v/>
          </cell>
          <cell r="U146" t="str">
            <v>-</v>
          </cell>
        </row>
        <row r="147">
          <cell r="A147" t="str">
            <v>-</v>
          </cell>
          <cell r="O147">
            <v>0</v>
          </cell>
          <cell r="Q147" t="str">
            <v/>
          </cell>
          <cell r="U147" t="str">
            <v>-</v>
          </cell>
        </row>
        <row r="148">
          <cell r="A148" t="str">
            <v>-</v>
          </cell>
          <cell r="O148">
            <v>0</v>
          </cell>
          <cell r="Q148" t="str">
            <v/>
          </cell>
          <cell r="U148" t="str">
            <v>-</v>
          </cell>
        </row>
        <row r="149">
          <cell r="A149" t="str">
            <v>-</v>
          </cell>
          <cell r="O149">
            <v>0</v>
          </cell>
          <cell r="Q149" t="str">
            <v/>
          </cell>
          <cell r="U149" t="str">
            <v>-</v>
          </cell>
        </row>
        <row r="150">
          <cell r="A150" t="str">
            <v>-</v>
          </cell>
          <cell r="O150">
            <v>0</v>
          </cell>
          <cell r="Q150" t="str">
            <v/>
          </cell>
          <cell r="U150" t="str">
            <v>-</v>
          </cell>
        </row>
        <row r="151">
          <cell r="A151" t="str">
            <v>-</v>
          </cell>
          <cell r="O151">
            <v>0</v>
          </cell>
          <cell r="Q151" t="str">
            <v/>
          </cell>
          <cell r="U151" t="str">
            <v>-</v>
          </cell>
        </row>
        <row r="152">
          <cell r="A152" t="str">
            <v>-</v>
          </cell>
          <cell r="O152">
            <v>0</v>
          </cell>
          <cell r="Q152" t="str">
            <v/>
          </cell>
          <cell r="U152" t="str">
            <v>-</v>
          </cell>
        </row>
        <row r="153">
          <cell r="A153" t="str">
            <v>-</v>
          </cell>
          <cell r="O153">
            <v>0</v>
          </cell>
          <cell r="Q153" t="str">
            <v/>
          </cell>
          <cell r="U153" t="str">
            <v>-</v>
          </cell>
        </row>
        <row r="154">
          <cell r="A154" t="str">
            <v>-</v>
          </cell>
          <cell r="O154">
            <v>0</v>
          </cell>
          <cell r="Q154" t="str">
            <v/>
          </cell>
          <cell r="U154" t="str">
            <v>-</v>
          </cell>
        </row>
        <row r="155">
          <cell r="A155" t="str">
            <v>-</v>
          </cell>
          <cell r="O155">
            <v>0</v>
          </cell>
          <cell r="Q155" t="str">
            <v/>
          </cell>
          <cell r="U155" t="str">
            <v>-</v>
          </cell>
        </row>
        <row r="156">
          <cell r="A156" t="str">
            <v>-</v>
          </cell>
          <cell r="O156">
            <v>0</v>
          </cell>
          <cell r="Q156" t="str">
            <v/>
          </cell>
          <cell r="U156" t="str">
            <v>-</v>
          </cell>
        </row>
        <row r="157">
          <cell r="A157" t="str">
            <v>-</v>
          </cell>
          <cell r="O157">
            <v>0</v>
          </cell>
          <cell r="Q157" t="str">
            <v/>
          </cell>
          <cell r="U157" t="str">
            <v>-</v>
          </cell>
        </row>
        <row r="158">
          <cell r="A158" t="str">
            <v>-</v>
          </cell>
          <cell r="O158">
            <v>0</v>
          </cell>
          <cell r="Q158" t="str">
            <v/>
          </cell>
          <cell r="U158" t="str">
            <v>-</v>
          </cell>
        </row>
        <row r="159">
          <cell r="A159" t="str">
            <v>-</v>
          </cell>
          <cell r="O159">
            <v>0</v>
          </cell>
          <cell r="Q159" t="str">
            <v/>
          </cell>
          <cell r="U159" t="str">
            <v>-</v>
          </cell>
        </row>
        <row r="160">
          <cell r="A160" t="str">
            <v>-</v>
          </cell>
          <cell r="O160">
            <v>0</v>
          </cell>
          <cell r="Q160" t="str">
            <v/>
          </cell>
          <cell r="U160" t="str">
            <v>-</v>
          </cell>
        </row>
        <row r="161">
          <cell r="A161" t="str">
            <v>-</v>
          </cell>
          <cell r="O161">
            <v>0</v>
          </cell>
          <cell r="Q161" t="str">
            <v/>
          </cell>
          <cell r="U161" t="str">
            <v>-</v>
          </cell>
        </row>
        <row r="162">
          <cell r="A162" t="str">
            <v>-</v>
          </cell>
          <cell r="O162">
            <v>0</v>
          </cell>
          <cell r="Q162" t="str">
            <v/>
          </cell>
          <cell r="U162" t="str">
            <v>-</v>
          </cell>
        </row>
        <row r="163">
          <cell r="A163" t="str">
            <v>-</v>
          </cell>
          <cell r="O163">
            <v>0</v>
          </cell>
          <cell r="Q163" t="str">
            <v/>
          </cell>
          <cell r="U163" t="str">
            <v>-</v>
          </cell>
        </row>
        <row r="164">
          <cell r="A164" t="str">
            <v>-</v>
          </cell>
          <cell r="O164">
            <v>0</v>
          </cell>
          <cell r="Q164" t="str">
            <v/>
          </cell>
          <cell r="U164" t="str">
            <v>-</v>
          </cell>
        </row>
        <row r="165">
          <cell r="A165" t="str">
            <v>-</v>
          </cell>
          <cell r="O165">
            <v>0</v>
          </cell>
          <cell r="Q165" t="str">
            <v/>
          </cell>
          <cell r="U165" t="str">
            <v>-</v>
          </cell>
        </row>
        <row r="166">
          <cell r="A166" t="str">
            <v>-</v>
          </cell>
          <cell r="O166">
            <v>0</v>
          </cell>
          <cell r="Q166" t="str">
            <v/>
          </cell>
          <cell r="U166" t="str">
            <v>-</v>
          </cell>
        </row>
        <row r="167">
          <cell r="A167" t="str">
            <v>-</v>
          </cell>
          <cell r="O167">
            <v>0</v>
          </cell>
          <cell r="Q167" t="str">
            <v/>
          </cell>
          <cell r="U167" t="str">
            <v>-</v>
          </cell>
        </row>
        <row r="168">
          <cell r="A168" t="str">
            <v>-</v>
          </cell>
          <cell r="O168">
            <v>0</v>
          </cell>
          <cell r="Q168" t="str">
            <v/>
          </cell>
          <cell r="U168" t="str">
            <v>-</v>
          </cell>
        </row>
        <row r="169">
          <cell r="A169" t="str">
            <v>-</v>
          </cell>
          <cell r="O169">
            <v>0</v>
          </cell>
          <cell r="Q169" t="str">
            <v/>
          </cell>
          <cell r="U169" t="str">
            <v>-</v>
          </cell>
        </row>
        <row r="170">
          <cell r="A170" t="str">
            <v>-</v>
          </cell>
          <cell r="O170">
            <v>0</v>
          </cell>
          <cell r="Q170" t="str">
            <v/>
          </cell>
          <cell r="U170" t="str">
            <v>-</v>
          </cell>
        </row>
        <row r="171">
          <cell r="A171" t="str">
            <v>-</v>
          </cell>
          <cell r="O171">
            <v>0</v>
          </cell>
          <cell r="Q171" t="str">
            <v/>
          </cell>
          <cell r="U171" t="str">
            <v>-</v>
          </cell>
        </row>
        <row r="172">
          <cell r="A172" t="str">
            <v>-</v>
          </cell>
          <cell r="O172">
            <v>0</v>
          </cell>
          <cell r="Q172" t="str">
            <v/>
          </cell>
          <cell r="U172" t="str">
            <v>-</v>
          </cell>
        </row>
        <row r="173">
          <cell r="A173" t="str">
            <v>-</v>
          </cell>
          <cell r="O173">
            <v>0</v>
          </cell>
          <cell r="Q173" t="str">
            <v/>
          </cell>
          <cell r="U173" t="str">
            <v>-</v>
          </cell>
        </row>
        <row r="174">
          <cell r="A174" t="str">
            <v>-</v>
          </cell>
          <cell r="O174">
            <v>0</v>
          </cell>
          <cell r="Q174" t="str">
            <v/>
          </cell>
          <cell r="U174" t="str">
            <v>-</v>
          </cell>
        </row>
        <row r="175">
          <cell r="A175" t="str">
            <v>-</v>
          </cell>
          <cell r="O175">
            <v>0</v>
          </cell>
          <cell r="Q175" t="str">
            <v/>
          </cell>
          <cell r="U175" t="str">
            <v>-</v>
          </cell>
        </row>
        <row r="176">
          <cell r="A176" t="str">
            <v>-</v>
          </cell>
          <cell r="O176">
            <v>0</v>
          </cell>
          <cell r="Q176" t="str">
            <v/>
          </cell>
          <cell r="U176" t="str">
            <v>-</v>
          </cell>
        </row>
        <row r="177">
          <cell r="A177" t="str">
            <v>-</v>
          </cell>
          <cell r="O177">
            <v>0</v>
          </cell>
          <cell r="Q177" t="str">
            <v/>
          </cell>
          <cell r="U177" t="str">
            <v>-</v>
          </cell>
        </row>
        <row r="178">
          <cell r="A178" t="str">
            <v>-</v>
          </cell>
          <cell r="O178">
            <v>0</v>
          </cell>
          <cell r="Q178" t="str">
            <v/>
          </cell>
          <cell r="U178" t="str">
            <v>-</v>
          </cell>
        </row>
        <row r="179">
          <cell r="A179" t="str">
            <v>-</v>
          </cell>
          <cell r="O179">
            <v>0</v>
          </cell>
          <cell r="Q179" t="str">
            <v/>
          </cell>
          <cell r="U179" t="str">
            <v>-</v>
          </cell>
        </row>
        <row r="180">
          <cell r="A180" t="str">
            <v>-</v>
          </cell>
          <cell r="O180">
            <v>0</v>
          </cell>
          <cell r="Q180" t="str">
            <v/>
          </cell>
          <cell r="U180" t="str">
            <v>-</v>
          </cell>
        </row>
        <row r="181">
          <cell r="A181" t="str">
            <v>-</v>
          </cell>
          <cell r="O181">
            <v>0</v>
          </cell>
          <cell r="Q181" t="str">
            <v/>
          </cell>
          <cell r="U181" t="str">
            <v>-</v>
          </cell>
        </row>
        <row r="182">
          <cell r="A182" t="str">
            <v>-</v>
          </cell>
          <cell r="O182">
            <v>0</v>
          </cell>
          <cell r="Q182" t="str">
            <v/>
          </cell>
          <cell r="U182" t="str">
            <v>-</v>
          </cell>
        </row>
        <row r="183">
          <cell r="A183" t="str">
            <v>-</v>
          </cell>
          <cell r="O183">
            <v>0</v>
          </cell>
          <cell r="Q183" t="str">
            <v/>
          </cell>
          <cell r="U183" t="str">
            <v>-</v>
          </cell>
        </row>
        <row r="184">
          <cell r="A184" t="str">
            <v>-</v>
          </cell>
          <cell r="O184">
            <v>0</v>
          </cell>
          <cell r="Q184" t="str">
            <v/>
          </cell>
          <cell r="U184" t="str">
            <v>-</v>
          </cell>
        </row>
        <row r="185">
          <cell r="A185" t="str">
            <v>-</v>
          </cell>
          <cell r="O185">
            <v>0</v>
          </cell>
          <cell r="Q185" t="str">
            <v/>
          </cell>
          <cell r="U185" t="str">
            <v>-</v>
          </cell>
        </row>
        <row r="186">
          <cell r="A186" t="str">
            <v>-</v>
          </cell>
          <cell r="O186">
            <v>0</v>
          </cell>
          <cell r="Q186" t="str">
            <v/>
          </cell>
          <cell r="U186" t="str">
            <v>-</v>
          </cell>
        </row>
        <row r="187">
          <cell r="A187" t="str">
            <v>-</v>
          </cell>
          <cell r="O187">
            <v>0</v>
          </cell>
          <cell r="Q187" t="str">
            <v/>
          </cell>
          <cell r="U187" t="str">
            <v>-</v>
          </cell>
        </row>
        <row r="188">
          <cell r="A188" t="str">
            <v>-</v>
          </cell>
          <cell r="O188">
            <v>0</v>
          </cell>
          <cell r="Q188" t="str">
            <v/>
          </cell>
          <cell r="U188" t="str">
            <v>-</v>
          </cell>
        </row>
        <row r="189">
          <cell r="A189" t="str">
            <v>-</v>
          </cell>
          <cell r="O189">
            <v>0</v>
          </cell>
          <cell r="Q189" t="str">
            <v/>
          </cell>
          <cell r="U189" t="str">
            <v>-</v>
          </cell>
        </row>
        <row r="190">
          <cell r="A190" t="str">
            <v>-</v>
          </cell>
          <cell r="O190">
            <v>0</v>
          </cell>
          <cell r="Q190" t="str">
            <v/>
          </cell>
          <cell r="U190" t="str">
            <v>-</v>
          </cell>
        </row>
        <row r="191">
          <cell r="A191" t="str">
            <v>-</v>
          </cell>
          <cell r="O191">
            <v>0</v>
          </cell>
          <cell r="Q191" t="str">
            <v/>
          </cell>
          <cell r="U191" t="str">
            <v>-</v>
          </cell>
        </row>
        <row r="192">
          <cell r="A192" t="str">
            <v>-</v>
          </cell>
          <cell r="O192">
            <v>0</v>
          </cell>
          <cell r="Q192" t="str">
            <v/>
          </cell>
          <cell r="U192" t="str">
            <v>-</v>
          </cell>
        </row>
        <row r="193">
          <cell r="A193" t="str">
            <v>-</v>
          </cell>
          <cell r="O193">
            <v>0</v>
          </cell>
          <cell r="Q193" t="str">
            <v/>
          </cell>
          <cell r="U193" t="str">
            <v>-</v>
          </cell>
        </row>
        <row r="194">
          <cell r="A194" t="str">
            <v>-</v>
          </cell>
          <cell r="O194">
            <v>0</v>
          </cell>
          <cell r="Q194" t="str">
            <v/>
          </cell>
          <cell r="U194" t="str">
            <v>-</v>
          </cell>
        </row>
        <row r="195">
          <cell r="A195" t="str">
            <v>-</v>
          </cell>
          <cell r="O195">
            <v>0</v>
          </cell>
          <cell r="Q195" t="str">
            <v/>
          </cell>
          <cell r="U195" t="str">
            <v>-</v>
          </cell>
        </row>
        <row r="196">
          <cell r="A196" t="str">
            <v>-</v>
          </cell>
          <cell r="O196">
            <v>0</v>
          </cell>
          <cell r="Q196" t="str">
            <v/>
          </cell>
          <cell r="U196" t="str">
            <v>-</v>
          </cell>
        </row>
        <row r="197">
          <cell r="A197" t="str">
            <v>-</v>
          </cell>
          <cell r="O197">
            <v>0</v>
          </cell>
          <cell r="Q197" t="str">
            <v/>
          </cell>
          <cell r="U197" t="str">
            <v>-</v>
          </cell>
        </row>
        <row r="198">
          <cell r="A198" t="str">
            <v>-</v>
          </cell>
          <cell r="O198">
            <v>0</v>
          </cell>
          <cell r="Q198" t="str">
            <v/>
          </cell>
          <cell r="U198" t="str">
            <v>-</v>
          </cell>
        </row>
        <row r="199">
          <cell r="A199" t="str">
            <v>-</v>
          </cell>
          <cell r="O199">
            <v>0</v>
          </cell>
          <cell r="Q199" t="str">
            <v/>
          </cell>
          <cell r="U199" t="str">
            <v>-</v>
          </cell>
        </row>
        <row r="200">
          <cell r="A200" t="str">
            <v>-</v>
          </cell>
          <cell r="O200">
            <v>0</v>
          </cell>
          <cell r="Q200" t="str">
            <v/>
          </cell>
          <cell r="U200" t="str">
            <v>-</v>
          </cell>
        </row>
        <row r="201">
          <cell r="A201" t="str">
            <v>-</v>
          </cell>
          <cell r="O201">
            <v>0</v>
          </cell>
          <cell r="Q201" t="str">
            <v/>
          </cell>
          <cell r="U201" t="str">
            <v>-</v>
          </cell>
        </row>
        <row r="202">
          <cell r="A202" t="str">
            <v>-</v>
          </cell>
          <cell r="O202">
            <v>0</v>
          </cell>
          <cell r="Q202" t="str">
            <v/>
          </cell>
          <cell r="U202" t="str">
            <v>-</v>
          </cell>
        </row>
        <row r="203">
          <cell r="A203" t="str">
            <v>-</v>
          </cell>
          <cell r="O203">
            <v>0</v>
          </cell>
          <cell r="Q203" t="str">
            <v/>
          </cell>
          <cell r="U203" t="str">
            <v>-</v>
          </cell>
        </row>
        <row r="204">
          <cell r="A204" t="str">
            <v>-</v>
          </cell>
          <cell r="O204">
            <v>0</v>
          </cell>
          <cell r="Q204" t="str">
            <v/>
          </cell>
          <cell r="U204" t="str">
            <v>-</v>
          </cell>
        </row>
        <row r="205">
          <cell r="A205" t="str">
            <v>-</v>
          </cell>
          <cell r="O205">
            <v>0</v>
          </cell>
          <cell r="Q205" t="str">
            <v/>
          </cell>
          <cell r="U205" t="str">
            <v>-</v>
          </cell>
        </row>
        <row r="206">
          <cell r="A206" t="str">
            <v>-</v>
          </cell>
          <cell r="O206">
            <v>0</v>
          </cell>
          <cell r="Q206" t="str">
            <v/>
          </cell>
          <cell r="U206" t="str">
            <v>-</v>
          </cell>
        </row>
        <row r="207">
          <cell r="A207" t="str">
            <v>-</v>
          </cell>
          <cell r="O207">
            <v>0</v>
          </cell>
          <cell r="Q207" t="str">
            <v/>
          </cell>
          <cell r="U207" t="str">
            <v>-</v>
          </cell>
        </row>
        <row r="208">
          <cell r="A208" t="str">
            <v>-</v>
          </cell>
          <cell r="O208">
            <v>0</v>
          </cell>
          <cell r="Q208" t="str">
            <v/>
          </cell>
          <cell r="U208" t="str">
            <v>-</v>
          </cell>
        </row>
        <row r="209">
          <cell r="A209" t="str">
            <v>-</v>
          </cell>
          <cell r="O209">
            <v>0</v>
          </cell>
          <cell r="Q209" t="str">
            <v/>
          </cell>
          <cell r="U209" t="str">
            <v>-</v>
          </cell>
        </row>
        <row r="210">
          <cell r="A210" t="str">
            <v>-</v>
          </cell>
          <cell r="O210">
            <v>0</v>
          </cell>
          <cell r="Q210" t="str">
            <v/>
          </cell>
          <cell r="U210" t="str">
            <v>-</v>
          </cell>
        </row>
        <row r="211">
          <cell r="A211" t="str">
            <v>-</v>
          </cell>
          <cell r="O211">
            <v>0</v>
          </cell>
          <cell r="Q211" t="str">
            <v/>
          </cell>
          <cell r="U211" t="str">
            <v>-</v>
          </cell>
        </row>
        <row r="212">
          <cell r="A212" t="str">
            <v>-</v>
          </cell>
          <cell r="O212">
            <v>0</v>
          </cell>
          <cell r="Q212" t="str">
            <v/>
          </cell>
          <cell r="U212" t="str">
            <v>-</v>
          </cell>
        </row>
        <row r="213">
          <cell r="A213" t="str">
            <v>-</v>
          </cell>
          <cell r="O213">
            <v>0</v>
          </cell>
          <cell r="Q213" t="str">
            <v/>
          </cell>
          <cell r="U213" t="str">
            <v>-</v>
          </cell>
        </row>
        <row r="214">
          <cell r="A214" t="str">
            <v>-</v>
          </cell>
          <cell r="O214">
            <v>0</v>
          </cell>
          <cell r="Q214" t="str">
            <v/>
          </cell>
          <cell r="U214" t="str">
            <v>-</v>
          </cell>
        </row>
        <row r="215">
          <cell r="A215" t="str">
            <v>-</v>
          </cell>
          <cell r="O215">
            <v>0</v>
          </cell>
          <cell r="Q215" t="str">
            <v/>
          </cell>
          <cell r="U215" t="str">
            <v>-</v>
          </cell>
        </row>
        <row r="216">
          <cell r="A216" t="str">
            <v>-</v>
          </cell>
          <cell r="O216">
            <v>0</v>
          </cell>
          <cell r="Q216" t="str">
            <v/>
          </cell>
          <cell r="U216" t="str">
            <v>-</v>
          </cell>
        </row>
        <row r="217">
          <cell r="A217" t="str">
            <v>-</v>
          </cell>
          <cell r="O217">
            <v>0</v>
          </cell>
          <cell r="Q217" t="str">
            <v/>
          </cell>
          <cell r="U217" t="str">
            <v>-</v>
          </cell>
        </row>
        <row r="218">
          <cell r="A218" t="str">
            <v>-</v>
          </cell>
          <cell r="O218">
            <v>0</v>
          </cell>
          <cell r="Q218" t="str">
            <v/>
          </cell>
          <cell r="U218" t="str">
            <v>-</v>
          </cell>
        </row>
        <row r="219">
          <cell r="A219" t="str">
            <v>-</v>
          </cell>
          <cell r="O219">
            <v>0</v>
          </cell>
          <cell r="Q219" t="str">
            <v/>
          </cell>
          <cell r="U219" t="str">
            <v>-</v>
          </cell>
        </row>
        <row r="220">
          <cell r="A220" t="str">
            <v>-</v>
          </cell>
          <cell r="O220">
            <v>0</v>
          </cell>
          <cell r="Q220" t="str">
            <v/>
          </cell>
          <cell r="U220" t="str">
            <v>-</v>
          </cell>
        </row>
        <row r="221">
          <cell r="A221" t="str">
            <v>-</v>
          </cell>
          <cell r="O221">
            <v>0</v>
          </cell>
          <cell r="Q221" t="str">
            <v/>
          </cell>
          <cell r="U221" t="str">
            <v>-</v>
          </cell>
        </row>
        <row r="222">
          <cell r="A222" t="str">
            <v>-</v>
          </cell>
          <cell r="O222">
            <v>0</v>
          </cell>
          <cell r="Q222" t="str">
            <v/>
          </cell>
          <cell r="U222" t="str">
            <v>-</v>
          </cell>
        </row>
        <row r="223">
          <cell r="A223" t="str">
            <v>-</v>
          </cell>
          <cell r="O223">
            <v>0</v>
          </cell>
          <cell r="Q223" t="str">
            <v/>
          </cell>
          <cell r="U223" t="str">
            <v>-</v>
          </cell>
        </row>
        <row r="224">
          <cell r="A224" t="str">
            <v>-</v>
          </cell>
          <cell r="O224">
            <v>0</v>
          </cell>
          <cell r="Q224" t="str">
            <v/>
          </cell>
          <cell r="U224" t="str">
            <v>-</v>
          </cell>
        </row>
        <row r="225">
          <cell r="A225" t="str">
            <v>-</v>
          </cell>
          <cell r="O225">
            <v>0</v>
          </cell>
          <cell r="Q225" t="str">
            <v/>
          </cell>
          <cell r="U225" t="str">
            <v>-</v>
          </cell>
        </row>
        <row r="226">
          <cell r="A226" t="str">
            <v>-</v>
          </cell>
          <cell r="O226">
            <v>0</v>
          </cell>
          <cell r="Q226" t="str">
            <v/>
          </cell>
          <cell r="U226" t="str">
            <v>-</v>
          </cell>
        </row>
        <row r="227">
          <cell r="A227" t="str">
            <v>-</v>
          </cell>
          <cell r="O227">
            <v>0</v>
          </cell>
          <cell r="Q227" t="str">
            <v/>
          </cell>
          <cell r="U227" t="str">
            <v>-</v>
          </cell>
        </row>
        <row r="228">
          <cell r="A228" t="str">
            <v>-</v>
          </cell>
          <cell r="O228">
            <v>0</v>
          </cell>
          <cell r="Q228" t="str">
            <v/>
          </cell>
          <cell r="U228" t="str">
            <v>-</v>
          </cell>
        </row>
        <row r="229">
          <cell r="A229" t="str">
            <v>-</v>
          </cell>
          <cell r="O229">
            <v>0</v>
          </cell>
          <cell r="Q229" t="str">
            <v/>
          </cell>
          <cell r="U229" t="str">
            <v>-</v>
          </cell>
        </row>
        <row r="230">
          <cell r="A230" t="str">
            <v>-</v>
          </cell>
          <cell r="O230">
            <v>0</v>
          </cell>
          <cell r="Q230" t="str">
            <v/>
          </cell>
          <cell r="U230" t="str">
            <v>-</v>
          </cell>
        </row>
        <row r="231">
          <cell r="A231" t="str">
            <v>-</v>
          </cell>
          <cell r="O231">
            <v>0</v>
          </cell>
          <cell r="Q231" t="str">
            <v/>
          </cell>
          <cell r="U231" t="str">
            <v>-</v>
          </cell>
        </row>
        <row r="232">
          <cell r="A232" t="str">
            <v>-</v>
          </cell>
          <cell r="O232">
            <v>0</v>
          </cell>
          <cell r="Q232" t="str">
            <v/>
          </cell>
          <cell r="U232" t="str">
            <v>-</v>
          </cell>
        </row>
        <row r="233">
          <cell r="A233" t="str">
            <v>-</v>
          </cell>
          <cell r="O233">
            <v>0</v>
          </cell>
          <cell r="Q233" t="str">
            <v/>
          </cell>
          <cell r="U233" t="str">
            <v>-</v>
          </cell>
        </row>
        <row r="234">
          <cell r="A234" t="str">
            <v>-</v>
          </cell>
          <cell r="O234">
            <v>0</v>
          </cell>
          <cell r="Q234" t="str">
            <v/>
          </cell>
          <cell r="U234" t="str">
            <v>-</v>
          </cell>
        </row>
        <row r="235">
          <cell r="A235" t="str">
            <v>-</v>
          </cell>
          <cell r="O235">
            <v>0</v>
          </cell>
          <cell r="Q235" t="str">
            <v/>
          </cell>
          <cell r="U235" t="str">
            <v>-</v>
          </cell>
        </row>
        <row r="236">
          <cell r="A236" t="str">
            <v>-</v>
          </cell>
          <cell r="O236">
            <v>0</v>
          </cell>
          <cell r="Q236" t="str">
            <v/>
          </cell>
          <cell r="U236" t="str">
            <v>-</v>
          </cell>
        </row>
        <row r="237">
          <cell r="A237" t="str">
            <v>-</v>
          </cell>
          <cell r="O237">
            <v>0</v>
          </cell>
          <cell r="Q237" t="str">
            <v/>
          </cell>
          <cell r="U237" t="str">
            <v>-</v>
          </cell>
        </row>
        <row r="238">
          <cell r="A238" t="str">
            <v>-</v>
          </cell>
          <cell r="O238">
            <v>0</v>
          </cell>
          <cell r="Q238" t="str">
            <v/>
          </cell>
          <cell r="U238" t="str">
            <v>-</v>
          </cell>
        </row>
        <row r="239">
          <cell r="A239" t="str">
            <v>-</v>
          </cell>
          <cell r="O239">
            <v>0</v>
          </cell>
          <cell r="Q239" t="str">
            <v/>
          </cell>
          <cell r="U239" t="str">
            <v>-</v>
          </cell>
        </row>
        <row r="240">
          <cell r="A240" t="str">
            <v>-</v>
          </cell>
          <cell r="O240">
            <v>0</v>
          </cell>
          <cell r="Q240" t="str">
            <v/>
          </cell>
          <cell r="U240" t="str">
            <v>-</v>
          </cell>
        </row>
        <row r="241">
          <cell r="A241" t="str">
            <v>-</v>
          </cell>
          <cell r="O241">
            <v>0</v>
          </cell>
          <cell r="Q241" t="str">
            <v/>
          </cell>
          <cell r="U241" t="str">
            <v>-</v>
          </cell>
        </row>
        <row r="242">
          <cell r="A242" t="str">
            <v>-</v>
          </cell>
          <cell r="O242">
            <v>0</v>
          </cell>
          <cell r="Q242" t="str">
            <v/>
          </cell>
          <cell r="U242" t="str">
            <v>-</v>
          </cell>
        </row>
        <row r="243">
          <cell r="A243" t="str">
            <v>-</v>
          </cell>
          <cell r="O243">
            <v>0</v>
          </cell>
          <cell r="Q243" t="str">
            <v/>
          </cell>
          <cell r="U243" t="str">
            <v>-</v>
          </cell>
        </row>
        <row r="244">
          <cell r="A244" t="str">
            <v>-</v>
          </cell>
          <cell r="O244">
            <v>0</v>
          </cell>
          <cell r="Q244" t="str">
            <v/>
          </cell>
          <cell r="U244" t="str">
            <v>-</v>
          </cell>
        </row>
        <row r="245">
          <cell r="A245" t="str">
            <v>-</v>
          </cell>
          <cell r="O245">
            <v>0</v>
          </cell>
          <cell r="Q245" t="str">
            <v/>
          </cell>
          <cell r="U245" t="str">
            <v>-</v>
          </cell>
        </row>
        <row r="246">
          <cell r="A246" t="str">
            <v>-</v>
          </cell>
          <cell r="O246">
            <v>0</v>
          </cell>
          <cell r="Q246" t="str">
            <v/>
          </cell>
          <cell r="U246" t="str">
            <v>-</v>
          </cell>
        </row>
        <row r="247">
          <cell r="A247" t="str">
            <v>-</v>
          </cell>
          <cell r="O247">
            <v>0</v>
          </cell>
          <cell r="Q247" t="str">
            <v/>
          </cell>
          <cell r="U247" t="str">
            <v>-</v>
          </cell>
        </row>
        <row r="248">
          <cell r="A248" t="str">
            <v>-</v>
          </cell>
          <cell r="O248">
            <v>0</v>
          </cell>
          <cell r="Q248" t="str">
            <v/>
          </cell>
          <cell r="U248" t="str">
            <v>-</v>
          </cell>
        </row>
        <row r="249">
          <cell r="A249" t="str">
            <v>-</v>
          </cell>
          <cell r="O249">
            <v>0</v>
          </cell>
          <cell r="Q249" t="str">
            <v/>
          </cell>
          <cell r="U249" t="str">
            <v>-</v>
          </cell>
        </row>
        <row r="250">
          <cell r="A250" t="str">
            <v>-</v>
          </cell>
          <cell r="O250">
            <v>0</v>
          </cell>
          <cell r="Q250" t="str">
            <v/>
          </cell>
          <cell r="U250" t="str">
            <v>-</v>
          </cell>
        </row>
        <row r="251">
          <cell r="A251" t="str">
            <v>-</v>
          </cell>
          <cell r="O251">
            <v>0</v>
          </cell>
          <cell r="Q251" t="str">
            <v/>
          </cell>
          <cell r="U251" t="str">
            <v>-</v>
          </cell>
        </row>
        <row r="252">
          <cell r="A252" t="str">
            <v>-</v>
          </cell>
          <cell r="O252">
            <v>0</v>
          </cell>
          <cell r="Q252" t="str">
            <v/>
          </cell>
          <cell r="U252" t="str">
            <v>-</v>
          </cell>
        </row>
        <row r="253">
          <cell r="A253" t="str">
            <v>-</v>
          </cell>
          <cell r="O253">
            <v>0</v>
          </cell>
          <cell r="Q253" t="str">
            <v/>
          </cell>
          <cell r="U253" t="str">
            <v>-</v>
          </cell>
        </row>
        <row r="254">
          <cell r="A254" t="str">
            <v>-</v>
          </cell>
          <cell r="O254">
            <v>0</v>
          </cell>
          <cell r="Q254" t="str">
            <v/>
          </cell>
          <cell r="U254" t="str">
            <v>-</v>
          </cell>
        </row>
        <row r="255">
          <cell r="A255" t="str">
            <v>-</v>
          </cell>
          <cell r="O255">
            <v>0</v>
          </cell>
          <cell r="Q255" t="str">
            <v/>
          </cell>
          <cell r="U255" t="str">
            <v>-</v>
          </cell>
        </row>
        <row r="256">
          <cell r="A256" t="str">
            <v>-</v>
          </cell>
          <cell r="O256">
            <v>0</v>
          </cell>
          <cell r="Q256" t="str">
            <v/>
          </cell>
          <cell r="U256" t="str">
            <v>-</v>
          </cell>
        </row>
        <row r="257">
          <cell r="A257" t="str">
            <v>-</v>
          </cell>
          <cell r="O257">
            <v>0</v>
          </cell>
          <cell r="Q257" t="str">
            <v/>
          </cell>
          <cell r="U257" t="str">
            <v>-</v>
          </cell>
        </row>
        <row r="258">
          <cell r="A258" t="str">
            <v>-</v>
          </cell>
          <cell r="O258">
            <v>0</v>
          </cell>
          <cell r="Q258" t="str">
            <v/>
          </cell>
          <cell r="U258" t="str">
            <v>-</v>
          </cell>
        </row>
        <row r="259">
          <cell r="A259" t="str">
            <v>-</v>
          </cell>
          <cell r="O259">
            <v>0</v>
          </cell>
          <cell r="Q259" t="str">
            <v/>
          </cell>
          <cell r="U259" t="str">
            <v>-</v>
          </cell>
        </row>
        <row r="260">
          <cell r="A260" t="str">
            <v>-</v>
          </cell>
          <cell r="O260">
            <v>0</v>
          </cell>
          <cell r="Q260" t="str">
            <v/>
          </cell>
          <cell r="U260" t="str">
            <v>-</v>
          </cell>
        </row>
        <row r="261">
          <cell r="A261" t="str">
            <v>-</v>
          </cell>
          <cell r="O261">
            <v>0</v>
          </cell>
          <cell r="Q261" t="str">
            <v/>
          </cell>
          <cell r="U261" t="str">
            <v>-</v>
          </cell>
        </row>
        <row r="262">
          <cell r="A262" t="str">
            <v>-</v>
          </cell>
          <cell r="O262">
            <v>0</v>
          </cell>
          <cell r="Q262" t="str">
            <v/>
          </cell>
          <cell r="U262" t="str">
            <v>-</v>
          </cell>
        </row>
        <row r="263">
          <cell r="A263" t="str">
            <v>-</v>
          </cell>
          <cell r="O263">
            <v>0</v>
          </cell>
          <cell r="Q263" t="str">
            <v/>
          </cell>
          <cell r="U263" t="str">
            <v>-</v>
          </cell>
        </row>
        <row r="264">
          <cell r="A264" t="str">
            <v>-</v>
          </cell>
          <cell r="O264">
            <v>0</v>
          </cell>
          <cell r="Q264" t="str">
            <v/>
          </cell>
          <cell r="U264" t="str">
            <v>-</v>
          </cell>
        </row>
        <row r="265">
          <cell r="A265" t="str">
            <v>-</v>
          </cell>
          <cell r="O265">
            <v>0</v>
          </cell>
          <cell r="Q265" t="str">
            <v/>
          </cell>
          <cell r="U265" t="str">
            <v>-</v>
          </cell>
        </row>
        <row r="266">
          <cell r="A266" t="str">
            <v>-</v>
          </cell>
          <cell r="O266">
            <v>0</v>
          </cell>
          <cell r="Q266" t="str">
            <v/>
          </cell>
          <cell r="U266" t="str">
            <v>-</v>
          </cell>
        </row>
        <row r="267">
          <cell r="A267" t="str">
            <v>-</v>
          </cell>
          <cell r="O267">
            <v>0</v>
          </cell>
          <cell r="Q267" t="str">
            <v/>
          </cell>
          <cell r="U267" t="str">
            <v>-</v>
          </cell>
        </row>
        <row r="268">
          <cell r="A268" t="str">
            <v>-</v>
          </cell>
          <cell r="O268">
            <v>0</v>
          </cell>
          <cell r="Q268" t="str">
            <v/>
          </cell>
          <cell r="U268" t="str">
            <v>-</v>
          </cell>
        </row>
        <row r="269">
          <cell r="A269" t="str">
            <v>-</v>
          </cell>
          <cell r="O269">
            <v>0</v>
          </cell>
          <cell r="Q269" t="str">
            <v/>
          </cell>
          <cell r="U269" t="str">
            <v>-</v>
          </cell>
        </row>
        <row r="270">
          <cell r="A270" t="str">
            <v>-</v>
          </cell>
          <cell r="O270">
            <v>0</v>
          </cell>
          <cell r="Q270" t="str">
            <v/>
          </cell>
          <cell r="U270" t="str">
            <v>-</v>
          </cell>
        </row>
        <row r="271">
          <cell r="A271" t="str">
            <v>-</v>
          </cell>
          <cell r="O271">
            <v>0</v>
          </cell>
          <cell r="Q271" t="str">
            <v/>
          </cell>
          <cell r="U271" t="str">
            <v>-</v>
          </cell>
        </row>
        <row r="272">
          <cell r="A272" t="str">
            <v>-</v>
          </cell>
          <cell r="O272">
            <v>0</v>
          </cell>
          <cell r="Q272" t="str">
            <v/>
          </cell>
          <cell r="U272" t="str">
            <v>-</v>
          </cell>
        </row>
        <row r="273">
          <cell r="A273" t="str">
            <v>-</v>
          </cell>
          <cell r="O273">
            <v>0</v>
          </cell>
          <cell r="Q273" t="str">
            <v/>
          </cell>
          <cell r="U273" t="str">
            <v>-</v>
          </cell>
        </row>
        <row r="274">
          <cell r="A274" t="str">
            <v>-</v>
          </cell>
          <cell r="O274">
            <v>0</v>
          </cell>
          <cell r="Q274" t="str">
            <v/>
          </cell>
          <cell r="U274" t="str">
            <v>-</v>
          </cell>
        </row>
        <row r="275">
          <cell r="A275" t="str">
            <v>-</v>
          </cell>
          <cell r="O275">
            <v>0</v>
          </cell>
          <cell r="Q275" t="str">
            <v/>
          </cell>
          <cell r="U275" t="str">
            <v>-</v>
          </cell>
        </row>
        <row r="276">
          <cell r="A276" t="str">
            <v>-</v>
          </cell>
          <cell r="O276">
            <v>0</v>
          </cell>
          <cell r="Q276" t="str">
            <v/>
          </cell>
          <cell r="U276" t="str">
            <v>-</v>
          </cell>
        </row>
        <row r="277">
          <cell r="A277" t="str">
            <v>-</v>
          </cell>
          <cell r="O277">
            <v>0</v>
          </cell>
          <cell r="Q277" t="str">
            <v/>
          </cell>
          <cell r="U277" t="str">
            <v>-</v>
          </cell>
        </row>
        <row r="278">
          <cell r="A278" t="str">
            <v>-</v>
          </cell>
          <cell r="O278">
            <v>0</v>
          </cell>
          <cell r="Q278" t="str">
            <v/>
          </cell>
          <cell r="U278" t="str">
            <v>-</v>
          </cell>
        </row>
        <row r="279">
          <cell r="A279" t="str">
            <v>-</v>
          </cell>
          <cell r="O279">
            <v>0</v>
          </cell>
          <cell r="Q279" t="str">
            <v/>
          </cell>
          <cell r="U279" t="str">
            <v>-</v>
          </cell>
        </row>
        <row r="280">
          <cell r="A280" t="str">
            <v>-</v>
          </cell>
          <cell r="O280">
            <v>0</v>
          </cell>
          <cell r="Q280" t="str">
            <v/>
          </cell>
          <cell r="U280" t="str">
            <v>-</v>
          </cell>
        </row>
        <row r="281">
          <cell r="A281" t="str">
            <v>-</v>
          </cell>
          <cell r="O281">
            <v>0</v>
          </cell>
          <cell r="Q281" t="str">
            <v/>
          </cell>
          <cell r="U281" t="str">
            <v>-</v>
          </cell>
        </row>
        <row r="282">
          <cell r="A282" t="str">
            <v>-</v>
          </cell>
          <cell r="O282">
            <v>0</v>
          </cell>
          <cell r="Q282" t="str">
            <v/>
          </cell>
          <cell r="U282" t="str">
            <v>-</v>
          </cell>
        </row>
        <row r="283">
          <cell r="A283" t="str">
            <v>-</v>
          </cell>
          <cell r="O283">
            <v>0</v>
          </cell>
          <cell r="Q283" t="str">
            <v/>
          </cell>
          <cell r="U283" t="str">
            <v>-</v>
          </cell>
        </row>
        <row r="284">
          <cell r="A284" t="str">
            <v>-</v>
          </cell>
          <cell r="O284">
            <v>0</v>
          </cell>
          <cell r="Q284" t="str">
            <v/>
          </cell>
          <cell r="U284" t="str">
            <v>-</v>
          </cell>
        </row>
        <row r="285">
          <cell r="A285" t="str">
            <v>-</v>
          </cell>
          <cell r="O285">
            <v>0</v>
          </cell>
          <cell r="Q285" t="str">
            <v/>
          </cell>
          <cell r="U285" t="str">
            <v>-</v>
          </cell>
        </row>
        <row r="286">
          <cell r="A286" t="str">
            <v>-</v>
          </cell>
          <cell r="O286">
            <v>0</v>
          </cell>
          <cell r="Q286" t="str">
            <v/>
          </cell>
          <cell r="U286" t="str">
            <v>-</v>
          </cell>
        </row>
        <row r="287">
          <cell r="A287" t="str">
            <v>-</v>
          </cell>
          <cell r="O287">
            <v>0</v>
          </cell>
          <cell r="Q287" t="str">
            <v/>
          </cell>
          <cell r="U287" t="str">
            <v>-</v>
          </cell>
        </row>
        <row r="288">
          <cell r="A288" t="str">
            <v>-</v>
          </cell>
          <cell r="O288">
            <v>0</v>
          </cell>
          <cell r="Q288" t="str">
            <v/>
          </cell>
          <cell r="U288" t="str">
            <v>-</v>
          </cell>
        </row>
        <row r="289">
          <cell r="A289" t="str">
            <v>-</v>
          </cell>
          <cell r="O289">
            <v>0</v>
          </cell>
          <cell r="Q289" t="str">
            <v/>
          </cell>
          <cell r="U289" t="str">
            <v>-</v>
          </cell>
        </row>
        <row r="290">
          <cell r="A290" t="str">
            <v>-</v>
          </cell>
          <cell r="O290">
            <v>0</v>
          </cell>
          <cell r="Q290" t="str">
            <v/>
          </cell>
          <cell r="U290" t="str">
            <v>-</v>
          </cell>
        </row>
        <row r="291">
          <cell r="A291" t="str">
            <v>-</v>
          </cell>
          <cell r="O291">
            <v>0</v>
          </cell>
          <cell r="Q291" t="str">
            <v/>
          </cell>
          <cell r="U291" t="str">
            <v>-</v>
          </cell>
        </row>
        <row r="292">
          <cell r="A292" t="str">
            <v>-</v>
          </cell>
          <cell r="O292">
            <v>0</v>
          </cell>
          <cell r="Q292" t="str">
            <v/>
          </cell>
          <cell r="U292" t="str">
            <v>-</v>
          </cell>
        </row>
        <row r="293">
          <cell r="A293" t="str">
            <v>-</v>
          </cell>
          <cell r="O293">
            <v>0</v>
          </cell>
          <cell r="Q293" t="str">
            <v/>
          </cell>
          <cell r="U293" t="str">
            <v>-</v>
          </cell>
        </row>
        <row r="294">
          <cell r="A294" t="str">
            <v>-</v>
          </cell>
          <cell r="O294">
            <v>0</v>
          </cell>
          <cell r="Q294" t="str">
            <v/>
          </cell>
          <cell r="U294" t="str">
            <v>-</v>
          </cell>
        </row>
        <row r="295">
          <cell r="A295" t="str">
            <v>-</v>
          </cell>
          <cell r="O295">
            <v>0</v>
          </cell>
          <cell r="Q295" t="str">
            <v/>
          </cell>
          <cell r="U295" t="str">
            <v>-</v>
          </cell>
        </row>
        <row r="296">
          <cell r="A296" t="str">
            <v>-</v>
          </cell>
          <cell r="O296">
            <v>0</v>
          </cell>
          <cell r="Q296" t="str">
            <v/>
          </cell>
          <cell r="U296" t="str">
            <v>-</v>
          </cell>
        </row>
        <row r="297">
          <cell r="A297" t="str">
            <v>-</v>
          </cell>
          <cell r="O297">
            <v>0</v>
          </cell>
          <cell r="Q297" t="str">
            <v/>
          </cell>
          <cell r="U297" t="str">
            <v>-</v>
          </cell>
        </row>
        <row r="298">
          <cell r="A298" t="str">
            <v>-</v>
          </cell>
          <cell r="O298">
            <v>0</v>
          </cell>
          <cell r="Q298" t="str">
            <v/>
          </cell>
          <cell r="U298" t="str">
            <v>-</v>
          </cell>
        </row>
        <row r="299">
          <cell r="A299" t="str">
            <v>-</v>
          </cell>
          <cell r="O299">
            <v>0</v>
          </cell>
          <cell r="Q299" t="str">
            <v/>
          </cell>
          <cell r="U299" t="str">
            <v>-</v>
          </cell>
        </row>
        <row r="300">
          <cell r="A300" t="str">
            <v>-</v>
          </cell>
          <cell r="O300">
            <v>0</v>
          </cell>
          <cell r="Q300" t="str">
            <v/>
          </cell>
          <cell r="U300" t="str">
            <v>-</v>
          </cell>
        </row>
        <row r="301">
          <cell r="A301" t="str">
            <v>-</v>
          </cell>
          <cell r="O301">
            <v>0</v>
          </cell>
          <cell r="Q301" t="str">
            <v/>
          </cell>
          <cell r="U301" t="str">
            <v>-</v>
          </cell>
        </row>
        <row r="302">
          <cell r="A302" t="str">
            <v>-</v>
          </cell>
          <cell r="O302">
            <v>0</v>
          </cell>
          <cell r="Q302" t="str">
            <v/>
          </cell>
          <cell r="U302" t="str">
            <v>-</v>
          </cell>
        </row>
        <row r="303">
          <cell r="A303" t="str">
            <v>-</v>
          </cell>
          <cell r="O303">
            <v>0</v>
          </cell>
          <cell r="Q303" t="str">
            <v/>
          </cell>
          <cell r="U303" t="str">
            <v>-</v>
          </cell>
        </row>
        <row r="304">
          <cell r="A304" t="str">
            <v>-</v>
          </cell>
          <cell r="O304">
            <v>0</v>
          </cell>
          <cell r="Q304" t="str">
            <v/>
          </cell>
          <cell r="U304" t="str">
            <v>-</v>
          </cell>
        </row>
        <row r="305">
          <cell r="A305" t="str">
            <v>-</v>
          </cell>
          <cell r="O305">
            <v>0</v>
          </cell>
          <cell r="Q305" t="str">
            <v/>
          </cell>
          <cell r="U305" t="str">
            <v>-</v>
          </cell>
        </row>
        <row r="306">
          <cell r="A306" t="str">
            <v>-</v>
          </cell>
          <cell r="O306">
            <v>0</v>
          </cell>
          <cell r="Q306" t="str">
            <v/>
          </cell>
          <cell r="U306" t="str">
            <v>-</v>
          </cell>
        </row>
        <row r="307">
          <cell r="A307" t="str">
            <v>-</v>
          </cell>
          <cell r="O307">
            <v>0</v>
          </cell>
          <cell r="Q307" t="str">
            <v/>
          </cell>
          <cell r="U307" t="str">
            <v>-</v>
          </cell>
        </row>
        <row r="308">
          <cell r="A308" t="str">
            <v>-</v>
          </cell>
          <cell r="O308">
            <v>0</v>
          </cell>
          <cell r="Q308" t="str">
            <v/>
          </cell>
          <cell r="U308" t="str">
            <v>-</v>
          </cell>
        </row>
        <row r="309">
          <cell r="A309" t="str">
            <v>-</v>
          </cell>
          <cell r="O309">
            <v>0</v>
          </cell>
          <cell r="Q309" t="str">
            <v/>
          </cell>
          <cell r="U309" t="str">
            <v>-</v>
          </cell>
        </row>
        <row r="310">
          <cell r="A310" t="str">
            <v>-</v>
          </cell>
          <cell r="O310">
            <v>0</v>
          </cell>
          <cell r="Q310" t="str">
            <v/>
          </cell>
          <cell r="U310" t="str">
            <v>-</v>
          </cell>
        </row>
        <row r="311">
          <cell r="A311" t="str">
            <v>-</v>
          </cell>
          <cell r="O311">
            <v>0</v>
          </cell>
          <cell r="Q311" t="str">
            <v/>
          </cell>
          <cell r="U311" t="str">
            <v>-</v>
          </cell>
        </row>
        <row r="312">
          <cell r="A312" t="str">
            <v>-</v>
          </cell>
          <cell r="O312">
            <v>0</v>
          </cell>
          <cell r="Q312" t="str">
            <v/>
          </cell>
          <cell r="U312" t="str">
            <v>-</v>
          </cell>
        </row>
        <row r="313">
          <cell r="A313" t="str">
            <v>-</v>
          </cell>
          <cell r="O313">
            <v>0</v>
          </cell>
          <cell r="Q313" t="str">
            <v/>
          </cell>
          <cell r="U313" t="str">
            <v>-</v>
          </cell>
        </row>
        <row r="314">
          <cell r="A314" t="str">
            <v>-</v>
          </cell>
          <cell r="O314">
            <v>0</v>
          </cell>
          <cell r="Q314" t="str">
            <v/>
          </cell>
          <cell r="U314" t="str">
            <v>-</v>
          </cell>
        </row>
        <row r="315">
          <cell r="A315" t="str">
            <v>-</v>
          </cell>
          <cell r="O315">
            <v>0</v>
          </cell>
          <cell r="Q315" t="str">
            <v/>
          </cell>
          <cell r="U315" t="str">
            <v>-</v>
          </cell>
        </row>
        <row r="316">
          <cell r="A316" t="str">
            <v>-</v>
          </cell>
          <cell r="O316">
            <v>0</v>
          </cell>
          <cell r="Q316" t="str">
            <v/>
          </cell>
          <cell r="U316" t="str">
            <v>-</v>
          </cell>
        </row>
        <row r="317">
          <cell r="A317" t="str">
            <v>-</v>
          </cell>
          <cell r="O317">
            <v>0</v>
          </cell>
          <cell r="Q317" t="str">
            <v/>
          </cell>
          <cell r="U317" t="str">
            <v>-</v>
          </cell>
        </row>
        <row r="318">
          <cell r="A318" t="str">
            <v>-</v>
          </cell>
          <cell r="O318">
            <v>0</v>
          </cell>
          <cell r="Q318" t="str">
            <v/>
          </cell>
          <cell r="U318" t="str">
            <v>-</v>
          </cell>
        </row>
        <row r="319">
          <cell r="A319" t="str">
            <v>-</v>
          </cell>
          <cell r="O319">
            <v>0</v>
          </cell>
          <cell r="Q319" t="str">
            <v/>
          </cell>
          <cell r="U319" t="str">
            <v>-</v>
          </cell>
        </row>
        <row r="320">
          <cell r="A320" t="str">
            <v>-</v>
          </cell>
          <cell r="O320">
            <v>0</v>
          </cell>
          <cell r="Q320" t="str">
            <v/>
          </cell>
          <cell r="U320" t="str">
            <v>-</v>
          </cell>
        </row>
        <row r="321">
          <cell r="A321" t="str">
            <v>-</v>
          </cell>
          <cell r="O321">
            <v>0</v>
          </cell>
          <cell r="Q321" t="str">
            <v/>
          </cell>
          <cell r="U321" t="str">
            <v>-</v>
          </cell>
        </row>
        <row r="322">
          <cell r="A322" t="str">
            <v>-</v>
          </cell>
          <cell r="O322">
            <v>0</v>
          </cell>
          <cell r="Q322" t="str">
            <v/>
          </cell>
          <cell r="U322" t="str">
            <v>-</v>
          </cell>
        </row>
        <row r="323">
          <cell r="A323" t="str">
            <v>-</v>
          </cell>
          <cell r="O323">
            <v>0</v>
          </cell>
          <cell r="Q323" t="str">
            <v/>
          </cell>
          <cell r="U323" t="str">
            <v>-</v>
          </cell>
        </row>
        <row r="324">
          <cell r="A324" t="str">
            <v>-</v>
          </cell>
          <cell r="O324">
            <v>0</v>
          </cell>
          <cell r="Q324" t="str">
            <v/>
          </cell>
          <cell r="U324" t="str">
            <v>-</v>
          </cell>
        </row>
        <row r="325">
          <cell r="A325" t="str">
            <v>-</v>
          </cell>
          <cell r="O325">
            <v>0</v>
          </cell>
          <cell r="Q325" t="str">
            <v/>
          </cell>
          <cell r="U325" t="str">
            <v>-</v>
          </cell>
        </row>
        <row r="326">
          <cell r="A326" t="str">
            <v>-</v>
          </cell>
          <cell r="O326">
            <v>0</v>
          </cell>
          <cell r="Q326" t="str">
            <v/>
          </cell>
          <cell r="U326" t="str">
            <v>-</v>
          </cell>
        </row>
        <row r="327">
          <cell r="A327" t="str">
            <v>-</v>
          </cell>
          <cell r="O327">
            <v>0</v>
          </cell>
          <cell r="Q327" t="str">
            <v/>
          </cell>
          <cell r="U327" t="str">
            <v>-</v>
          </cell>
        </row>
        <row r="328">
          <cell r="A328" t="str">
            <v>-</v>
          </cell>
          <cell r="O328">
            <v>0</v>
          </cell>
          <cell r="Q328" t="str">
            <v/>
          </cell>
          <cell r="U328" t="str">
            <v>-</v>
          </cell>
        </row>
        <row r="329">
          <cell r="A329" t="str">
            <v>-</v>
          </cell>
          <cell r="O329">
            <v>0</v>
          </cell>
          <cell r="Q329" t="str">
            <v/>
          </cell>
          <cell r="U329" t="str">
            <v>-</v>
          </cell>
        </row>
        <row r="330">
          <cell r="A330" t="str">
            <v>-</v>
          </cell>
          <cell r="O330">
            <v>0</v>
          </cell>
          <cell r="Q330" t="str">
            <v/>
          </cell>
          <cell r="U330" t="str">
            <v>-</v>
          </cell>
        </row>
        <row r="331">
          <cell r="A331" t="str">
            <v>-</v>
          </cell>
          <cell r="O331">
            <v>0</v>
          </cell>
          <cell r="Q331" t="str">
            <v/>
          </cell>
          <cell r="U331" t="str">
            <v>-</v>
          </cell>
        </row>
        <row r="332">
          <cell r="A332" t="str">
            <v>-</v>
          </cell>
          <cell r="O332">
            <v>0</v>
          </cell>
          <cell r="Q332" t="str">
            <v/>
          </cell>
          <cell r="U332" t="str">
            <v>-</v>
          </cell>
        </row>
        <row r="333">
          <cell r="A333" t="str">
            <v>-</v>
          </cell>
          <cell r="O333">
            <v>0</v>
          </cell>
          <cell r="Q333" t="str">
            <v/>
          </cell>
          <cell r="U333" t="str">
            <v>-</v>
          </cell>
        </row>
        <row r="334">
          <cell r="A334" t="str">
            <v>-</v>
          </cell>
          <cell r="O334">
            <v>0</v>
          </cell>
          <cell r="Q334" t="str">
            <v/>
          </cell>
          <cell r="U334" t="str">
            <v>-</v>
          </cell>
        </row>
        <row r="335">
          <cell r="A335" t="str">
            <v>-</v>
          </cell>
          <cell r="O335">
            <v>0</v>
          </cell>
          <cell r="Q335" t="str">
            <v/>
          </cell>
          <cell r="U335" t="str">
            <v>-</v>
          </cell>
        </row>
        <row r="336">
          <cell r="A336" t="str">
            <v>-</v>
          </cell>
          <cell r="O336">
            <v>0</v>
          </cell>
          <cell r="Q336" t="str">
            <v/>
          </cell>
          <cell r="U336" t="str">
            <v>-</v>
          </cell>
        </row>
        <row r="337">
          <cell r="A337" t="str">
            <v>-</v>
          </cell>
          <cell r="O337">
            <v>0</v>
          </cell>
          <cell r="Q337" t="str">
            <v/>
          </cell>
          <cell r="U337" t="str">
            <v>-</v>
          </cell>
        </row>
        <row r="338">
          <cell r="A338" t="str">
            <v>-</v>
          </cell>
          <cell r="O338">
            <v>0</v>
          </cell>
          <cell r="Q338" t="str">
            <v/>
          </cell>
          <cell r="U338" t="str">
            <v>-</v>
          </cell>
        </row>
        <row r="339">
          <cell r="A339" t="str">
            <v>-</v>
          </cell>
          <cell r="O339">
            <v>0</v>
          </cell>
          <cell r="Q339" t="str">
            <v/>
          </cell>
          <cell r="U339" t="str">
            <v>-</v>
          </cell>
        </row>
        <row r="340">
          <cell r="A340" t="str">
            <v>-</v>
          </cell>
          <cell r="O340">
            <v>0</v>
          </cell>
          <cell r="Q340" t="str">
            <v/>
          </cell>
          <cell r="U340" t="str">
            <v>-</v>
          </cell>
        </row>
        <row r="341">
          <cell r="A341" t="str">
            <v>-</v>
          </cell>
          <cell r="O341">
            <v>0</v>
          </cell>
          <cell r="Q341" t="str">
            <v/>
          </cell>
          <cell r="U341" t="str">
            <v>-</v>
          </cell>
        </row>
        <row r="342">
          <cell r="A342" t="str">
            <v>-</v>
          </cell>
          <cell r="O342">
            <v>0</v>
          </cell>
          <cell r="Q342" t="str">
            <v/>
          </cell>
          <cell r="U342" t="str">
            <v>-</v>
          </cell>
        </row>
        <row r="343">
          <cell r="A343" t="str">
            <v>-</v>
          </cell>
          <cell r="O343">
            <v>0</v>
          </cell>
          <cell r="Q343" t="str">
            <v/>
          </cell>
          <cell r="U343" t="str">
            <v>-</v>
          </cell>
        </row>
        <row r="344">
          <cell r="A344" t="str">
            <v>-</v>
          </cell>
          <cell r="O344">
            <v>0</v>
          </cell>
          <cell r="Q344" t="str">
            <v/>
          </cell>
          <cell r="U344" t="str">
            <v>-</v>
          </cell>
        </row>
        <row r="345">
          <cell r="A345" t="str">
            <v>-</v>
          </cell>
          <cell r="O345">
            <v>0</v>
          </cell>
          <cell r="Q345" t="str">
            <v/>
          </cell>
          <cell r="U345" t="str">
            <v>-</v>
          </cell>
        </row>
        <row r="346">
          <cell r="A346" t="str">
            <v>-</v>
          </cell>
          <cell r="O346">
            <v>0</v>
          </cell>
          <cell r="Q346" t="str">
            <v/>
          </cell>
          <cell r="U346" t="str">
            <v>-</v>
          </cell>
        </row>
        <row r="347">
          <cell r="A347" t="str">
            <v>-</v>
          </cell>
          <cell r="O347">
            <v>0</v>
          </cell>
          <cell r="Q347" t="str">
            <v/>
          </cell>
          <cell r="U347" t="str">
            <v>-</v>
          </cell>
        </row>
        <row r="348">
          <cell r="A348" t="str">
            <v>-</v>
          </cell>
          <cell r="O348">
            <v>0</v>
          </cell>
          <cell r="Q348" t="str">
            <v/>
          </cell>
          <cell r="U348" t="str">
            <v>-</v>
          </cell>
        </row>
        <row r="349">
          <cell r="A349" t="str">
            <v>-</v>
          </cell>
          <cell r="O349">
            <v>0</v>
          </cell>
          <cell r="Q349" t="str">
            <v/>
          </cell>
          <cell r="U349" t="str">
            <v>-</v>
          </cell>
        </row>
        <row r="350">
          <cell r="A350" t="str">
            <v>-</v>
          </cell>
          <cell r="O350">
            <v>0</v>
          </cell>
          <cell r="Q350" t="str">
            <v/>
          </cell>
          <cell r="U350" t="str">
            <v>-</v>
          </cell>
        </row>
        <row r="351">
          <cell r="A351" t="str">
            <v>-</v>
          </cell>
          <cell r="O351">
            <v>0</v>
          </cell>
          <cell r="Q351" t="str">
            <v/>
          </cell>
          <cell r="U351" t="str">
            <v>-</v>
          </cell>
        </row>
        <row r="352">
          <cell r="A352" t="str">
            <v>-</v>
          </cell>
          <cell r="O352">
            <v>0</v>
          </cell>
          <cell r="Q352" t="str">
            <v/>
          </cell>
          <cell r="U352" t="str">
            <v>-</v>
          </cell>
        </row>
        <row r="353">
          <cell r="A353" t="str">
            <v>-</v>
          </cell>
          <cell r="O353">
            <v>0</v>
          </cell>
          <cell r="Q353" t="str">
            <v/>
          </cell>
          <cell r="U353" t="str">
            <v>-</v>
          </cell>
        </row>
        <row r="354">
          <cell r="A354" t="str">
            <v>-</v>
          </cell>
          <cell r="O354">
            <v>0</v>
          </cell>
          <cell r="Q354" t="str">
            <v/>
          </cell>
          <cell r="U354" t="str">
            <v>-</v>
          </cell>
        </row>
        <row r="355">
          <cell r="A355" t="str">
            <v>-</v>
          </cell>
          <cell r="O355">
            <v>0</v>
          </cell>
          <cell r="Q355" t="str">
            <v/>
          </cell>
          <cell r="U355" t="str">
            <v>-</v>
          </cell>
        </row>
        <row r="356">
          <cell r="A356" t="str">
            <v>-</v>
          </cell>
          <cell r="O356">
            <v>0</v>
          </cell>
          <cell r="Q356" t="str">
            <v/>
          </cell>
          <cell r="U356" t="str">
            <v>-</v>
          </cell>
        </row>
        <row r="357">
          <cell r="A357" t="str">
            <v>-</v>
          </cell>
          <cell r="O357">
            <v>0</v>
          </cell>
          <cell r="Q357" t="str">
            <v/>
          </cell>
          <cell r="U357" t="str">
            <v>-</v>
          </cell>
        </row>
        <row r="358">
          <cell r="A358" t="str">
            <v>-</v>
          </cell>
          <cell r="O358">
            <v>0</v>
          </cell>
          <cell r="Q358" t="str">
            <v/>
          </cell>
          <cell r="U358" t="str">
            <v>-</v>
          </cell>
        </row>
        <row r="359">
          <cell r="A359" t="str">
            <v>-</v>
          </cell>
          <cell r="O359">
            <v>0</v>
          </cell>
          <cell r="Q359" t="str">
            <v/>
          </cell>
          <cell r="U359" t="str">
            <v>-</v>
          </cell>
        </row>
        <row r="360">
          <cell r="A360" t="str">
            <v>-</v>
          </cell>
          <cell r="O360">
            <v>0</v>
          </cell>
          <cell r="Q360" t="str">
            <v/>
          </cell>
          <cell r="U360" t="str">
            <v>-</v>
          </cell>
        </row>
        <row r="361">
          <cell r="A361" t="str">
            <v>-</v>
          </cell>
          <cell r="O361">
            <v>0</v>
          </cell>
          <cell r="Q361" t="str">
            <v/>
          </cell>
          <cell r="U361" t="str">
            <v>-</v>
          </cell>
        </row>
        <row r="362">
          <cell r="A362" t="str">
            <v>-</v>
          </cell>
          <cell r="O362">
            <v>0</v>
          </cell>
          <cell r="Q362" t="str">
            <v/>
          </cell>
          <cell r="U362" t="str">
            <v>-</v>
          </cell>
        </row>
        <row r="363">
          <cell r="A363" t="str">
            <v>-</v>
          </cell>
          <cell r="O363">
            <v>0</v>
          </cell>
          <cell r="Q363" t="str">
            <v/>
          </cell>
          <cell r="U363" t="str">
            <v>-</v>
          </cell>
        </row>
        <row r="364">
          <cell r="A364" t="str">
            <v>-</v>
          </cell>
          <cell r="O364">
            <v>0</v>
          </cell>
          <cell r="Q364" t="str">
            <v/>
          </cell>
          <cell r="U364" t="str">
            <v>-</v>
          </cell>
        </row>
        <row r="365">
          <cell r="A365" t="str">
            <v>-</v>
          </cell>
          <cell r="O365">
            <v>0</v>
          </cell>
          <cell r="Q365" t="str">
            <v/>
          </cell>
          <cell r="U365" t="str">
            <v>-</v>
          </cell>
        </row>
        <row r="366">
          <cell r="A366" t="str">
            <v>-</v>
          </cell>
          <cell r="O366">
            <v>0</v>
          </cell>
          <cell r="Q366" t="str">
            <v/>
          </cell>
          <cell r="U366" t="str">
            <v>-</v>
          </cell>
        </row>
        <row r="367">
          <cell r="A367" t="str">
            <v>-</v>
          </cell>
          <cell r="O367">
            <v>0</v>
          </cell>
          <cell r="Q367" t="str">
            <v/>
          </cell>
          <cell r="U367" t="str">
            <v>-</v>
          </cell>
        </row>
        <row r="368">
          <cell r="A368" t="str">
            <v>-</v>
          </cell>
          <cell r="O368">
            <v>0</v>
          </cell>
          <cell r="Q368" t="str">
            <v/>
          </cell>
          <cell r="U368" t="str">
            <v>-</v>
          </cell>
        </row>
        <row r="369">
          <cell r="A369" t="str">
            <v>-</v>
          </cell>
          <cell r="O369">
            <v>0</v>
          </cell>
          <cell r="Q369" t="str">
            <v/>
          </cell>
          <cell r="U369" t="str">
            <v>-</v>
          </cell>
        </row>
        <row r="370">
          <cell r="A370" t="str">
            <v>-</v>
          </cell>
          <cell r="O370">
            <v>0</v>
          </cell>
          <cell r="Q370" t="str">
            <v/>
          </cell>
          <cell r="U370" t="str">
            <v>-</v>
          </cell>
        </row>
        <row r="371">
          <cell r="A371" t="str">
            <v>-</v>
          </cell>
          <cell r="O371">
            <v>0</v>
          </cell>
          <cell r="Q371" t="str">
            <v/>
          </cell>
          <cell r="U371" t="str">
            <v>-</v>
          </cell>
        </row>
        <row r="372">
          <cell r="A372" t="str">
            <v>-</v>
          </cell>
          <cell r="O372">
            <v>0</v>
          </cell>
          <cell r="Q372" t="str">
            <v/>
          </cell>
          <cell r="U372" t="str">
            <v>-</v>
          </cell>
        </row>
        <row r="373">
          <cell r="A373" t="str">
            <v>-</v>
          </cell>
          <cell r="O373">
            <v>0</v>
          </cell>
          <cell r="Q373" t="str">
            <v/>
          </cell>
          <cell r="U373" t="str">
            <v>-</v>
          </cell>
        </row>
        <row r="374">
          <cell r="A374" t="str">
            <v>-</v>
          </cell>
          <cell r="O374">
            <v>0</v>
          </cell>
          <cell r="Q374" t="str">
            <v/>
          </cell>
          <cell r="U374" t="str">
            <v>-</v>
          </cell>
        </row>
        <row r="375">
          <cell r="A375" t="str">
            <v>-</v>
          </cell>
          <cell r="O375">
            <v>0</v>
          </cell>
          <cell r="Q375" t="str">
            <v/>
          </cell>
          <cell r="U375" t="str">
            <v>-</v>
          </cell>
        </row>
        <row r="376">
          <cell r="A376" t="str">
            <v>-</v>
          </cell>
          <cell r="O376">
            <v>0</v>
          </cell>
          <cell r="Q376" t="str">
            <v/>
          </cell>
          <cell r="U376" t="str">
            <v>-</v>
          </cell>
        </row>
        <row r="377">
          <cell r="A377" t="str">
            <v>-</v>
          </cell>
          <cell r="O377">
            <v>0</v>
          </cell>
          <cell r="Q377" t="str">
            <v/>
          </cell>
          <cell r="U377" t="str">
            <v>-</v>
          </cell>
        </row>
        <row r="378">
          <cell r="A378" t="str">
            <v>-</v>
          </cell>
          <cell r="O378">
            <v>0</v>
          </cell>
          <cell r="Q378" t="str">
            <v/>
          </cell>
          <cell r="U378" t="str">
            <v>-</v>
          </cell>
        </row>
        <row r="379">
          <cell r="A379" t="str">
            <v>-</v>
          </cell>
          <cell r="O379">
            <v>0</v>
          </cell>
          <cell r="Q379" t="str">
            <v/>
          </cell>
          <cell r="U379" t="str">
            <v>-</v>
          </cell>
        </row>
        <row r="380">
          <cell r="A380" t="str">
            <v>-</v>
          </cell>
          <cell r="O380">
            <v>0</v>
          </cell>
          <cell r="Q380" t="str">
            <v/>
          </cell>
          <cell r="U380" t="str">
            <v>-</v>
          </cell>
        </row>
        <row r="381">
          <cell r="A381" t="str">
            <v>-</v>
          </cell>
          <cell r="O381">
            <v>0</v>
          </cell>
          <cell r="Q381" t="str">
            <v/>
          </cell>
          <cell r="U381" t="str">
            <v>-</v>
          </cell>
        </row>
        <row r="382">
          <cell r="A382" t="str">
            <v>-</v>
          </cell>
          <cell r="O382">
            <v>0</v>
          </cell>
          <cell r="Q382" t="str">
            <v/>
          </cell>
          <cell r="U382" t="str">
            <v>-</v>
          </cell>
        </row>
        <row r="383">
          <cell r="A383" t="str">
            <v>-</v>
          </cell>
          <cell r="O383">
            <v>0</v>
          </cell>
          <cell r="Q383" t="str">
            <v/>
          </cell>
          <cell r="U383" t="str">
            <v>-</v>
          </cell>
        </row>
        <row r="384">
          <cell r="A384" t="str">
            <v>-</v>
          </cell>
          <cell r="O384">
            <v>0</v>
          </cell>
          <cell r="Q384" t="str">
            <v/>
          </cell>
          <cell r="U384" t="str">
            <v>-</v>
          </cell>
        </row>
        <row r="385">
          <cell r="A385" t="str">
            <v>-</v>
          </cell>
          <cell r="O385">
            <v>0</v>
          </cell>
          <cell r="Q385" t="str">
            <v/>
          </cell>
          <cell r="U385" t="str">
            <v>-</v>
          </cell>
        </row>
        <row r="386">
          <cell r="A386" t="str">
            <v>-</v>
          </cell>
          <cell r="O386">
            <v>0</v>
          </cell>
          <cell r="Q386" t="str">
            <v/>
          </cell>
          <cell r="U386" t="str">
            <v>-</v>
          </cell>
        </row>
        <row r="387">
          <cell r="A387" t="str">
            <v>-</v>
          </cell>
          <cell r="O387">
            <v>0</v>
          </cell>
          <cell r="Q387" t="str">
            <v/>
          </cell>
          <cell r="U387" t="str">
            <v>-</v>
          </cell>
        </row>
        <row r="388">
          <cell r="A388" t="str">
            <v>-</v>
          </cell>
          <cell r="O388">
            <v>0</v>
          </cell>
          <cell r="Q388" t="str">
            <v/>
          </cell>
          <cell r="U388" t="str">
            <v>-</v>
          </cell>
        </row>
        <row r="389">
          <cell r="A389" t="str">
            <v>-</v>
          </cell>
          <cell r="O389">
            <v>0</v>
          </cell>
          <cell r="Q389" t="str">
            <v/>
          </cell>
          <cell r="U389" t="str">
            <v>-</v>
          </cell>
        </row>
        <row r="390">
          <cell r="A390" t="str">
            <v>-</v>
          </cell>
          <cell r="O390">
            <v>0</v>
          </cell>
          <cell r="Q390" t="str">
            <v/>
          </cell>
          <cell r="U390" t="str">
            <v>-</v>
          </cell>
        </row>
        <row r="391">
          <cell r="A391" t="str">
            <v>-</v>
          </cell>
          <cell r="O391">
            <v>0</v>
          </cell>
          <cell r="Q391" t="str">
            <v/>
          </cell>
          <cell r="U391" t="str">
            <v>-</v>
          </cell>
        </row>
        <row r="392">
          <cell r="A392" t="str">
            <v>-</v>
          </cell>
          <cell r="O392">
            <v>0</v>
          </cell>
          <cell r="Q392" t="str">
            <v/>
          </cell>
          <cell r="U392" t="str">
            <v>-</v>
          </cell>
        </row>
        <row r="393">
          <cell r="A393" t="str">
            <v>-</v>
          </cell>
          <cell r="O393">
            <v>0</v>
          </cell>
          <cell r="Q393" t="str">
            <v/>
          </cell>
          <cell r="U393" t="str">
            <v>-</v>
          </cell>
        </row>
        <row r="394">
          <cell r="A394" t="str">
            <v>-</v>
          </cell>
          <cell r="O394">
            <v>0</v>
          </cell>
          <cell r="Q394" t="str">
            <v/>
          </cell>
          <cell r="U394" t="str">
            <v>-</v>
          </cell>
        </row>
        <row r="395">
          <cell r="A395" t="str">
            <v>-</v>
          </cell>
          <cell r="O395">
            <v>0</v>
          </cell>
          <cell r="Q395" t="str">
            <v/>
          </cell>
          <cell r="U395" t="str">
            <v>-</v>
          </cell>
        </row>
        <row r="396">
          <cell r="A396" t="str">
            <v>-</v>
          </cell>
          <cell r="O396">
            <v>0</v>
          </cell>
          <cell r="Q396" t="str">
            <v/>
          </cell>
          <cell r="U396" t="str">
            <v>-</v>
          </cell>
        </row>
        <row r="397">
          <cell r="A397" t="str">
            <v>-</v>
          </cell>
          <cell r="O397">
            <v>0</v>
          </cell>
          <cell r="Q397" t="str">
            <v/>
          </cell>
          <cell r="U397" t="str">
            <v>-</v>
          </cell>
        </row>
        <row r="398">
          <cell r="A398" t="str">
            <v>-</v>
          </cell>
          <cell r="O398">
            <v>0</v>
          </cell>
          <cell r="Q398" t="str">
            <v/>
          </cell>
          <cell r="U398" t="str">
            <v>-</v>
          </cell>
        </row>
        <row r="399">
          <cell r="A399" t="str">
            <v>-</v>
          </cell>
          <cell r="O399">
            <v>0</v>
          </cell>
          <cell r="Q399" t="str">
            <v/>
          </cell>
          <cell r="U399" t="str">
            <v>-</v>
          </cell>
        </row>
        <row r="400">
          <cell r="A400" t="str">
            <v>-</v>
          </cell>
          <cell r="O400">
            <v>0</v>
          </cell>
          <cell r="Q400" t="str">
            <v/>
          </cell>
          <cell r="U400" t="str">
            <v>-</v>
          </cell>
        </row>
        <row r="401">
          <cell r="A401" t="str">
            <v>-</v>
          </cell>
          <cell r="O401">
            <v>0</v>
          </cell>
          <cell r="Q401" t="str">
            <v/>
          </cell>
          <cell r="U401" t="str">
            <v>-</v>
          </cell>
        </row>
        <row r="402">
          <cell r="A402" t="str">
            <v>-</v>
          </cell>
          <cell r="O402">
            <v>0</v>
          </cell>
          <cell r="Q402" t="str">
            <v/>
          </cell>
          <cell r="U402" t="str">
            <v>-</v>
          </cell>
        </row>
        <row r="403">
          <cell r="A403" t="str">
            <v>-</v>
          </cell>
          <cell r="O403">
            <v>0</v>
          </cell>
          <cell r="Q403" t="str">
            <v/>
          </cell>
          <cell r="U403" t="str">
            <v>-</v>
          </cell>
        </row>
        <row r="404">
          <cell r="A404" t="str">
            <v>-</v>
          </cell>
          <cell r="O404">
            <v>0</v>
          </cell>
          <cell r="Q404" t="str">
            <v/>
          </cell>
          <cell r="U404" t="str">
            <v>-</v>
          </cell>
        </row>
        <row r="405">
          <cell r="A405" t="str">
            <v>-</v>
          </cell>
          <cell r="O405">
            <v>0</v>
          </cell>
          <cell r="Q405" t="str">
            <v/>
          </cell>
          <cell r="U405" t="str">
            <v>-</v>
          </cell>
        </row>
        <row r="406">
          <cell r="A406" t="str">
            <v>-</v>
          </cell>
          <cell r="O406">
            <v>0</v>
          </cell>
          <cell r="Q406" t="str">
            <v/>
          </cell>
          <cell r="U406" t="str">
            <v>-</v>
          </cell>
        </row>
        <row r="407">
          <cell r="A407" t="str">
            <v>-</v>
          </cell>
          <cell r="O407">
            <v>0</v>
          </cell>
          <cell r="Q407" t="str">
            <v/>
          </cell>
          <cell r="U407" t="str">
            <v>-</v>
          </cell>
        </row>
        <row r="408">
          <cell r="A408" t="str">
            <v>-</v>
          </cell>
          <cell r="O408">
            <v>0</v>
          </cell>
          <cell r="Q408" t="str">
            <v/>
          </cell>
          <cell r="U408" t="str">
            <v>-</v>
          </cell>
        </row>
        <row r="409">
          <cell r="A409" t="str">
            <v>-</v>
          </cell>
          <cell r="O409">
            <v>0</v>
          </cell>
          <cell r="Q409" t="str">
            <v/>
          </cell>
          <cell r="U409" t="str">
            <v>-</v>
          </cell>
        </row>
        <row r="410">
          <cell r="A410" t="str">
            <v>-</v>
          </cell>
          <cell r="O410">
            <v>0</v>
          </cell>
          <cell r="Q410" t="str">
            <v/>
          </cell>
          <cell r="U410" t="str">
            <v>-</v>
          </cell>
        </row>
        <row r="411">
          <cell r="A411" t="str">
            <v>-</v>
          </cell>
          <cell r="O411">
            <v>0</v>
          </cell>
          <cell r="Q411" t="str">
            <v/>
          </cell>
          <cell r="U411" t="str">
            <v>-</v>
          </cell>
        </row>
        <row r="412">
          <cell r="A412" t="str">
            <v>-</v>
          </cell>
          <cell r="O412">
            <v>0</v>
          </cell>
          <cell r="Q412" t="str">
            <v/>
          </cell>
          <cell r="U412" t="str">
            <v>-</v>
          </cell>
        </row>
        <row r="413">
          <cell r="A413" t="str">
            <v>-</v>
          </cell>
          <cell r="O413">
            <v>0</v>
          </cell>
          <cell r="Q413" t="str">
            <v/>
          </cell>
          <cell r="U413" t="str">
            <v>-</v>
          </cell>
        </row>
        <row r="414">
          <cell r="A414" t="str">
            <v>-</v>
          </cell>
          <cell r="O414">
            <v>0</v>
          </cell>
          <cell r="Q414" t="str">
            <v/>
          </cell>
          <cell r="U414" t="str">
            <v>-</v>
          </cell>
        </row>
        <row r="415">
          <cell r="A415" t="str">
            <v>-</v>
          </cell>
          <cell r="O415">
            <v>0</v>
          </cell>
          <cell r="Q415" t="str">
            <v/>
          </cell>
          <cell r="U415" t="str">
            <v>-</v>
          </cell>
        </row>
        <row r="416">
          <cell r="A416" t="str">
            <v>-</v>
          </cell>
          <cell r="O416">
            <v>0</v>
          </cell>
          <cell r="Q416" t="str">
            <v/>
          </cell>
          <cell r="U416" t="str">
            <v>-</v>
          </cell>
        </row>
        <row r="417">
          <cell r="A417" t="str">
            <v>-</v>
          </cell>
          <cell r="O417">
            <v>0</v>
          </cell>
          <cell r="Q417" t="str">
            <v/>
          </cell>
          <cell r="U417" t="str">
            <v>-</v>
          </cell>
        </row>
        <row r="418">
          <cell r="A418" t="str">
            <v>-</v>
          </cell>
          <cell r="O418">
            <v>0</v>
          </cell>
          <cell r="Q418" t="str">
            <v/>
          </cell>
          <cell r="U418" t="str">
            <v>-</v>
          </cell>
        </row>
        <row r="419">
          <cell r="A419" t="str">
            <v>-</v>
          </cell>
          <cell r="O419">
            <v>0</v>
          </cell>
          <cell r="Q419" t="str">
            <v/>
          </cell>
          <cell r="U419" t="str">
            <v>-</v>
          </cell>
        </row>
        <row r="420">
          <cell r="A420" t="str">
            <v>-</v>
          </cell>
          <cell r="O420">
            <v>0</v>
          </cell>
          <cell r="Q420" t="str">
            <v/>
          </cell>
          <cell r="U420" t="str">
            <v>-</v>
          </cell>
        </row>
        <row r="421">
          <cell r="A421" t="str">
            <v>-</v>
          </cell>
          <cell r="O421">
            <v>0</v>
          </cell>
          <cell r="Q421" t="str">
            <v/>
          </cell>
          <cell r="U421" t="str">
            <v>-</v>
          </cell>
        </row>
        <row r="422">
          <cell r="A422" t="str">
            <v>-</v>
          </cell>
          <cell r="O422">
            <v>0</v>
          </cell>
          <cell r="Q422" t="str">
            <v/>
          </cell>
          <cell r="U422" t="str">
            <v>-</v>
          </cell>
        </row>
        <row r="423">
          <cell r="A423" t="str">
            <v>-</v>
          </cell>
          <cell r="O423">
            <v>0</v>
          </cell>
          <cell r="Q423" t="str">
            <v/>
          </cell>
          <cell r="U423" t="str">
            <v>-</v>
          </cell>
        </row>
        <row r="424">
          <cell r="A424" t="str">
            <v>-</v>
          </cell>
          <cell r="O424">
            <v>0</v>
          </cell>
          <cell r="Q424" t="str">
            <v/>
          </cell>
          <cell r="U424" t="str">
            <v>-</v>
          </cell>
        </row>
        <row r="425">
          <cell r="A425" t="str">
            <v>-</v>
          </cell>
          <cell r="O425">
            <v>0</v>
          </cell>
          <cell r="Q425" t="str">
            <v/>
          </cell>
          <cell r="U425" t="str">
            <v>-</v>
          </cell>
        </row>
        <row r="426">
          <cell r="A426" t="str">
            <v>-</v>
          </cell>
          <cell r="O426">
            <v>0</v>
          </cell>
          <cell r="Q426" t="str">
            <v/>
          </cell>
          <cell r="U426" t="str">
            <v>-</v>
          </cell>
        </row>
        <row r="427">
          <cell r="A427" t="str">
            <v>-</v>
          </cell>
          <cell r="O427">
            <v>0</v>
          </cell>
          <cell r="Q427" t="str">
            <v/>
          </cell>
          <cell r="U427" t="str">
            <v>-</v>
          </cell>
        </row>
        <row r="428">
          <cell r="A428" t="str">
            <v>-</v>
          </cell>
          <cell r="O428">
            <v>0</v>
          </cell>
          <cell r="Q428" t="str">
            <v/>
          </cell>
          <cell r="U428" t="str">
            <v>-</v>
          </cell>
        </row>
        <row r="429">
          <cell r="A429" t="str">
            <v>-</v>
          </cell>
          <cell r="O429">
            <v>0</v>
          </cell>
          <cell r="Q429" t="str">
            <v/>
          </cell>
          <cell r="U429" t="str">
            <v>-</v>
          </cell>
        </row>
        <row r="430">
          <cell r="A430" t="str">
            <v>-</v>
          </cell>
          <cell r="O430">
            <v>0</v>
          </cell>
          <cell r="Q430" t="str">
            <v/>
          </cell>
          <cell r="U430" t="str">
            <v>-</v>
          </cell>
        </row>
        <row r="431">
          <cell r="A431" t="str">
            <v>-</v>
          </cell>
          <cell r="O431">
            <v>0</v>
          </cell>
          <cell r="Q431" t="str">
            <v/>
          </cell>
          <cell r="U431" t="str">
            <v>-</v>
          </cell>
        </row>
        <row r="432">
          <cell r="A432" t="str">
            <v>-</v>
          </cell>
          <cell r="O432">
            <v>0</v>
          </cell>
          <cell r="Q432" t="str">
            <v/>
          </cell>
          <cell r="U432" t="str">
            <v>-</v>
          </cell>
        </row>
        <row r="433">
          <cell r="A433" t="str">
            <v>-</v>
          </cell>
          <cell r="O433">
            <v>0</v>
          </cell>
          <cell r="Q433" t="str">
            <v/>
          </cell>
          <cell r="U433" t="str">
            <v>-</v>
          </cell>
        </row>
        <row r="434">
          <cell r="A434" t="str">
            <v>-</v>
          </cell>
          <cell r="O434">
            <v>0</v>
          </cell>
          <cell r="Q434" t="str">
            <v/>
          </cell>
          <cell r="U434" t="str">
            <v>-</v>
          </cell>
        </row>
        <row r="435">
          <cell r="A435" t="str">
            <v>-</v>
          </cell>
          <cell r="O435">
            <v>0</v>
          </cell>
          <cell r="Q435" t="str">
            <v/>
          </cell>
          <cell r="U435" t="str">
            <v>-</v>
          </cell>
        </row>
        <row r="436">
          <cell r="A436" t="str">
            <v>-</v>
          </cell>
          <cell r="O436">
            <v>0</v>
          </cell>
          <cell r="Q436" t="str">
            <v/>
          </cell>
          <cell r="U436" t="str">
            <v>-</v>
          </cell>
        </row>
        <row r="437">
          <cell r="A437" t="str">
            <v>-</v>
          </cell>
          <cell r="O437">
            <v>0</v>
          </cell>
          <cell r="Q437" t="str">
            <v/>
          </cell>
          <cell r="U437" t="str">
            <v>-</v>
          </cell>
        </row>
        <row r="438">
          <cell r="A438" t="str">
            <v>-</v>
          </cell>
          <cell r="O438">
            <v>0</v>
          </cell>
          <cell r="Q438" t="str">
            <v/>
          </cell>
          <cell r="U438" t="str">
            <v>-</v>
          </cell>
        </row>
        <row r="439">
          <cell r="A439" t="str">
            <v>-</v>
          </cell>
          <cell r="O439">
            <v>0</v>
          </cell>
          <cell r="Q439" t="str">
            <v/>
          </cell>
          <cell r="U439" t="str">
            <v>-</v>
          </cell>
        </row>
        <row r="440">
          <cell r="A440" t="str">
            <v>-</v>
          </cell>
          <cell r="O440">
            <v>0</v>
          </cell>
          <cell r="Q440" t="str">
            <v/>
          </cell>
          <cell r="U440" t="str">
            <v>-</v>
          </cell>
        </row>
        <row r="441">
          <cell r="A441" t="str">
            <v>-</v>
          </cell>
          <cell r="O441">
            <v>0</v>
          </cell>
          <cell r="Q441" t="str">
            <v/>
          </cell>
          <cell r="U441" t="str">
            <v>-</v>
          </cell>
        </row>
        <row r="442">
          <cell r="A442" t="str">
            <v>-</v>
          </cell>
          <cell r="O442">
            <v>0</v>
          </cell>
          <cell r="Q442" t="str">
            <v/>
          </cell>
          <cell r="U442" t="str">
            <v>-</v>
          </cell>
        </row>
        <row r="443">
          <cell r="A443" t="str">
            <v>-</v>
          </cell>
          <cell r="O443">
            <v>0</v>
          </cell>
          <cell r="Q443" t="str">
            <v/>
          </cell>
          <cell r="U443" t="str">
            <v>-</v>
          </cell>
        </row>
        <row r="444">
          <cell r="A444" t="str">
            <v>-</v>
          </cell>
          <cell r="O444">
            <v>0</v>
          </cell>
          <cell r="Q444" t="str">
            <v/>
          </cell>
          <cell r="U444" t="str">
            <v>-</v>
          </cell>
        </row>
        <row r="445">
          <cell r="A445" t="str">
            <v>-</v>
          </cell>
          <cell r="O445">
            <v>0</v>
          </cell>
          <cell r="Q445" t="str">
            <v/>
          </cell>
          <cell r="U445" t="str">
            <v>-</v>
          </cell>
        </row>
        <row r="446">
          <cell r="A446" t="str">
            <v>-</v>
          </cell>
          <cell r="O446">
            <v>0</v>
          </cell>
          <cell r="Q446" t="str">
            <v/>
          </cell>
          <cell r="U446" t="str">
            <v>-</v>
          </cell>
        </row>
        <row r="447">
          <cell r="A447" t="str">
            <v>-</v>
          </cell>
          <cell r="O447">
            <v>0</v>
          </cell>
          <cell r="Q447" t="str">
            <v/>
          </cell>
          <cell r="U447" t="str">
            <v>-</v>
          </cell>
        </row>
        <row r="448">
          <cell r="A448" t="str">
            <v>-</v>
          </cell>
          <cell r="O448">
            <v>0</v>
          </cell>
          <cell r="Q448" t="str">
            <v/>
          </cell>
          <cell r="U448" t="str">
            <v>-</v>
          </cell>
        </row>
        <row r="449">
          <cell r="A449" t="str">
            <v>-</v>
          </cell>
          <cell r="O449">
            <v>0</v>
          </cell>
          <cell r="Q449" t="str">
            <v/>
          </cell>
          <cell r="U449" t="str">
            <v>-</v>
          </cell>
        </row>
        <row r="450">
          <cell r="A450" t="str">
            <v>-</v>
          </cell>
          <cell r="O450">
            <v>0</v>
          </cell>
          <cell r="Q450" t="str">
            <v/>
          </cell>
          <cell r="U450" t="str">
            <v>-</v>
          </cell>
        </row>
        <row r="451">
          <cell r="A451" t="str">
            <v>-</v>
          </cell>
          <cell r="O451">
            <v>0</v>
          </cell>
          <cell r="Q451" t="str">
            <v/>
          </cell>
          <cell r="U451" t="str">
            <v>-</v>
          </cell>
        </row>
        <row r="452">
          <cell r="A452" t="str">
            <v>-</v>
          </cell>
          <cell r="O452">
            <v>0</v>
          </cell>
          <cell r="Q452" t="str">
            <v/>
          </cell>
          <cell r="U452" t="str">
            <v>-</v>
          </cell>
        </row>
        <row r="453">
          <cell r="A453" t="str">
            <v>-</v>
          </cell>
          <cell r="O453">
            <v>0</v>
          </cell>
          <cell r="Q453" t="str">
            <v/>
          </cell>
          <cell r="U453" t="str">
            <v>-</v>
          </cell>
        </row>
        <row r="454">
          <cell r="A454" t="str">
            <v>-</v>
          </cell>
          <cell r="O454">
            <v>0</v>
          </cell>
          <cell r="Q454" t="str">
            <v/>
          </cell>
          <cell r="U454" t="str">
            <v>-</v>
          </cell>
        </row>
        <row r="455">
          <cell r="A455" t="str">
            <v>-</v>
          </cell>
          <cell r="O455">
            <v>0</v>
          </cell>
          <cell r="Q455" t="str">
            <v/>
          </cell>
          <cell r="U455" t="str">
            <v>-</v>
          </cell>
        </row>
        <row r="456">
          <cell r="A456" t="str">
            <v>-</v>
          </cell>
          <cell r="O456">
            <v>0</v>
          </cell>
          <cell r="Q456" t="str">
            <v/>
          </cell>
          <cell r="U456" t="str">
            <v>-</v>
          </cell>
        </row>
        <row r="457">
          <cell r="A457" t="str">
            <v>-</v>
          </cell>
          <cell r="O457">
            <v>0</v>
          </cell>
          <cell r="Q457" t="str">
            <v/>
          </cell>
          <cell r="U457" t="str">
            <v>-</v>
          </cell>
        </row>
        <row r="458">
          <cell r="A458" t="str">
            <v>-</v>
          </cell>
          <cell r="O458">
            <v>0</v>
          </cell>
          <cell r="Q458" t="str">
            <v/>
          </cell>
          <cell r="U458" t="str">
            <v>-</v>
          </cell>
        </row>
        <row r="459">
          <cell r="A459" t="str">
            <v>-</v>
          </cell>
          <cell r="O459">
            <v>0</v>
          </cell>
          <cell r="Q459" t="str">
            <v/>
          </cell>
          <cell r="U459" t="str">
            <v>-</v>
          </cell>
        </row>
        <row r="460">
          <cell r="A460" t="str">
            <v>-</v>
          </cell>
          <cell r="O460">
            <v>0</v>
          </cell>
          <cell r="Q460" t="str">
            <v/>
          </cell>
          <cell r="U460" t="str">
            <v>-</v>
          </cell>
        </row>
        <row r="461">
          <cell r="A461" t="str">
            <v>-</v>
          </cell>
          <cell r="O461">
            <v>0</v>
          </cell>
          <cell r="Q461" t="str">
            <v/>
          </cell>
          <cell r="U461" t="str">
            <v>-</v>
          </cell>
        </row>
        <row r="462">
          <cell r="A462" t="str">
            <v>-</v>
          </cell>
          <cell r="O462">
            <v>0</v>
          </cell>
          <cell r="Q462" t="str">
            <v/>
          </cell>
          <cell r="U462" t="str">
            <v>-</v>
          </cell>
        </row>
        <row r="463">
          <cell r="A463" t="str">
            <v>-</v>
          </cell>
          <cell r="O463">
            <v>0</v>
          </cell>
          <cell r="Q463" t="str">
            <v/>
          </cell>
          <cell r="U463" t="str">
            <v>-</v>
          </cell>
        </row>
        <row r="464">
          <cell r="A464" t="str">
            <v>-</v>
          </cell>
          <cell r="O464">
            <v>0</v>
          </cell>
          <cell r="Q464" t="str">
            <v/>
          </cell>
          <cell r="U464" t="str">
            <v>-</v>
          </cell>
        </row>
        <row r="465">
          <cell r="A465" t="str">
            <v>-</v>
          </cell>
          <cell r="O465">
            <v>0</v>
          </cell>
          <cell r="Q465" t="str">
            <v/>
          </cell>
          <cell r="U465" t="str">
            <v>-</v>
          </cell>
        </row>
        <row r="466">
          <cell r="A466" t="str">
            <v>-</v>
          </cell>
          <cell r="O466">
            <v>0</v>
          </cell>
          <cell r="Q466" t="str">
            <v/>
          </cell>
          <cell r="U466" t="str">
            <v>-</v>
          </cell>
        </row>
        <row r="467">
          <cell r="A467" t="str">
            <v>-</v>
          </cell>
          <cell r="O467">
            <v>0</v>
          </cell>
          <cell r="Q467" t="str">
            <v/>
          </cell>
          <cell r="U467" t="str">
            <v>-</v>
          </cell>
        </row>
        <row r="468">
          <cell r="A468" t="str">
            <v>-</v>
          </cell>
          <cell r="O468">
            <v>0</v>
          </cell>
          <cell r="Q468" t="str">
            <v/>
          </cell>
          <cell r="U468" t="str">
            <v>-</v>
          </cell>
        </row>
        <row r="469">
          <cell r="A469" t="str">
            <v>-</v>
          </cell>
          <cell r="O469">
            <v>0</v>
          </cell>
          <cell r="Q469" t="str">
            <v/>
          </cell>
          <cell r="U469" t="str">
            <v>-</v>
          </cell>
        </row>
        <row r="470">
          <cell r="A470" t="str">
            <v>-</v>
          </cell>
          <cell r="O470">
            <v>0</v>
          </cell>
          <cell r="Q470" t="str">
            <v/>
          </cell>
          <cell r="U470" t="str">
            <v>-</v>
          </cell>
        </row>
        <row r="471">
          <cell r="A471" t="str">
            <v>-</v>
          </cell>
          <cell r="O471">
            <v>0</v>
          </cell>
          <cell r="Q471" t="str">
            <v/>
          </cell>
          <cell r="U471" t="str">
            <v>-</v>
          </cell>
        </row>
        <row r="472">
          <cell r="A472" t="str">
            <v>-</v>
          </cell>
          <cell r="O472">
            <v>0</v>
          </cell>
          <cell r="Q472" t="str">
            <v/>
          </cell>
          <cell r="U472" t="str">
            <v>-</v>
          </cell>
        </row>
        <row r="473">
          <cell r="A473" t="str">
            <v>-</v>
          </cell>
          <cell r="O473">
            <v>0</v>
          </cell>
          <cell r="Q473" t="str">
            <v/>
          </cell>
          <cell r="U473" t="str">
            <v>-</v>
          </cell>
        </row>
        <row r="474">
          <cell r="A474" t="str">
            <v>-</v>
          </cell>
          <cell r="O474">
            <v>0</v>
          </cell>
          <cell r="Q474" t="str">
            <v/>
          </cell>
          <cell r="U474" t="str">
            <v>-</v>
          </cell>
        </row>
        <row r="475">
          <cell r="A475" t="str">
            <v>-</v>
          </cell>
          <cell r="O475">
            <v>0</v>
          </cell>
          <cell r="Q475" t="str">
            <v/>
          </cell>
          <cell r="U475" t="str">
            <v>-</v>
          </cell>
        </row>
        <row r="476">
          <cell r="A476" t="str">
            <v>-</v>
          </cell>
          <cell r="O476">
            <v>0</v>
          </cell>
          <cell r="Q476" t="str">
            <v/>
          </cell>
          <cell r="U476" t="str">
            <v>-</v>
          </cell>
        </row>
        <row r="477">
          <cell r="A477" t="str">
            <v>-</v>
          </cell>
          <cell r="O477">
            <v>0</v>
          </cell>
          <cell r="Q477" t="str">
            <v/>
          </cell>
          <cell r="U477" t="str">
            <v>-</v>
          </cell>
        </row>
        <row r="478">
          <cell r="A478" t="str">
            <v>-</v>
          </cell>
          <cell r="O478">
            <v>0</v>
          </cell>
          <cell r="Q478" t="str">
            <v/>
          </cell>
          <cell r="U478" t="str">
            <v>-</v>
          </cell>
        </row>
        <row r="479">
          <cell r="A479" t="str">
            <v>-</v>
          </cell>
          <cell r="O479">
            <v>0</v>
          </cell>
          <cell r="Q479" t="str">
            <v/>
          </cell>
          <cell r="U479" t="str">
            <v>-</v>
          </cell>
        </row>
        <row r="480">
          <cell r="A480" t="str">
            <v>-</v>
          </cell>
          <cell r="O480">
            <v>0</v>
          </cell>
          <cell r="Q480" t="str">
            <v/>
          </cell>
          <cell r="U480" t="str">
            <v>-</v>
          </cell>
        </row>
        <row r="481">
          <cell r="A481" t="str">
            <v>-</v>
          </cell>
          <cell r="O481">
            <v>0</v>
          </cell>
          <cell r="Q481" t="str">
            <v/>
          </cell>
          <cell r="U481" t="str">
            <v>-</v>
          </cell>
        </row>
        <row r="482">
          <cell r="A482" t="str">
            <v>-</v>
          </cell>
          <cell r="O482">
            <v>0</v>
          </cell>
          <cell r="Q482" t="str">
            <v/>
          </cell>
          <cell r="U482" t="str">
            <v>-</v>
          </cell>
        </row>
        <row r="483">
          <cell r="A483" t="str">
            <v>-</v>
          </cell>
          <cell r="O483">
            <v>0</v>
          </cell>
          <cell r="Q483" t="str">
            <v/>
          </cell>
          <cell r="U483" t="str">
            <v>-</v>
          </cell>
        </row>
        <row r="484">
          <cell r="A484" t="str">
            <v>-</v>
          </cell>
          <cell r="O484">
            <v>0</v>
          </cell>
          <cell r="Q484" t="str">
            <v/>
          </cell>
          <cell r="U484" t="str">
            <v>-</v>
          </cell>
        </row>
        <row r="485">
          <cell r="A485" t="str">
            <v>-</v>
          </cell>
          <cell r="O485">
            <v>0</v>
          </cell>
          <cell r="Q485" t="str">
            <v/>
          </cell>
          <cell r="U485" t="str">
            <v>-</v>
          </cell>
        </row>
        <row r="486">
          <cell r="A486" t="str">
            <v>-</v>
          </cell>
          <cell r="O486">
            <v>0</v>
          </cell>
          <cell r="Q486" t="str">
            <v/>
          </cell>
          <cell r="U486" t="str">
            <v>-</v>
          </cell>
        </row>
        <row r="487">
          <cell r="A487" t="str">
            <v>-</v>
          </cell>
          <cell r="O487">
            <v>0</v>
          </cell>
          <cell r="Q487" t="str">
            <v/>
          </cell>
          <cell r="U487" t="str">
            <v>-</v>
          </cell>
        </row>
        <row r="488">
          <cell r="A488" t="str">
            <v>-</v>
          </cell>
          <cell r="O488">
            <v>0</v>
          </cell>
          <cell r="Q488" t="str">
            <v/>
          </cell>
          <cell r="U488" t="str">
            <v>-</v>
          </cell>
        </row>
        <row r="489">
          <cell r="A489" t="str">
            <v>-</v>
          </cell>
          <cell r="O489">
            <v>0</v>
          </cell>
          <cell r="Q489" t="str">
            <v/>
          </cell>
          <cell r="U489" t="str">
            <v>-</v>
          </cell>
        </row>
        <row r="490">
          <cell r="A490" t="str">
            <v>-</v>
          </cell>
          <cell r="O490">
            <v>0</v>
          </cell>
          <cell r="Q490" t="str">
            <v/>
          </cell>
          <cell r="U490" t="str">
            <v>-</v>
          </cell>
        </row>
        <row r="491">
          <cell r="A491" t="str">
            <v>-</v>
          </cell>
          <cell r="O491">
            <v>0</v>
          </cell>
          <cell r="Q491" t="str">
            <v/>
          </cell>
          <cell r="U491" t="str">
            <v>-</v>
          </cell>
        </row>
        <row r="492">
          <cell r="A492" t="str">
            <v>-</v>
          </cell>
          <cell r="O492">
            <v>0</v>
          </cell>
          <cell r="Q492" t="str">
            <v/>
          </cell>
          <cell r="U492" t="str">
            <v>-</v>
          </cell>
        </row>
        <row r="493">
          <cell r="A493" t="str">
            <v>-</v>
          </cell>
          <cell r="O493">
            <v>0</v>
          </cell>
          <cell r="Q493" t="str">
            <v/>
          </cell>
          <cell r="U493" t="str">
            <v>-</v>
          </cell>
        </row>
        <row r="494">
          <cell r="A494" t="str">
            <v>-</v>
          </cell>
          <cell r="O494">
            <v>0</v>
          </cell>
          <cell r="Q494" t="str">
            <v/>
          </cell>
          <cell r="U494" t="str">
            <v>-</v>
          </cell>
        </row>
        <row r="495">
          <cell r="A495" t="str">
            <v>-</v>
          </cell>
          <cell r="O495">
            <v>0</v>
          </cell>
          <cell r="Q495" t="str">
            <v/>
          </cell>
          <cell r="U495" t="str">
            <v>-</v>
          </cell>
        </row>
        <row r="496">
          <cell r="A496" t="str">
            <v>-</v>
          </cell>
          <cell r="O496">
            <v>0</v>
          </cell>
          <cell r="Q496" t="str">
            <v/>
          </cell>
          <cell r="U496" t="str">
            <v>-</v>
          </cell>
        </row>
        <row r="497">
          <cell r="A497" t="str">
            <v>-</v>
          </cell>
          <cell r="O497">
            <v>0</v>
          </cell>
          <cell r="Q497" t="str">
            <v/>
          </cell>
          <cell r="U497" t="str">
            <v>-</v>
          </cell>
        </row>
        <row r="498">
          <cell r="A498" t="str">
            <v>-</v>
          </cell>
          <cell r="O498">
            <v>0</v>
          </cell>
          <cell r="Q498" t="str">
            <v/>
          </cell>
          <cell r="U498" t="str">
            <v>-</v>
          </cell>
        </row>
        <row r="499">
          <cell r="A499" t="str">
            <v>-</v>
          </cell>
          <cell r="O499">
            <v>0</v>
          </cell>
          <cell r="Q499" t="str">
            <v/>
          </cell>
          <cell r="U499" t="str">
            <v>-</v>
          </cell>
        </row>
        <row r="500">
          <cell r="A500" t="str">
            <v>-</v>
          </cell>
          <cell r="O500">
            <v>0</v>
          </cell>
          <cell r="Q500" t="str">
            <v/>
          </cell>
          <cell r="U500" t="str">
            <v>-</v>
          </cell>
        </row>
        <row r="501">
          <cell r="A501" t="str">
            <v>-</v>
          </cell>
          <cell r="O501">
            <v>0</v>
          </cell>
          <cell r="Q501" t="str">
            <v/>
          </cell>
          <cell r="U501" t="str">
            <v>-</v>
          </cell>
        </row>
        <row r="502">
          <cell r="A502" t="str">
            <v>-</v>
          </cell>
          <cell r="O502">
            <v>0</v>
          </cell>
          <cell r="Q502" t="str">
            <v/>
          </cell>
          <cell r="U502" t="str">
            <v>-</v>
          </cell>
        </row>
        <row r="503">
          <cell r="A503" t="str">
            <v>-</v>
          </cell>
          <cell r="O503">
            <v>0</v>
          </cell>
          <cell r="Q503" t="str">
            <v/>
          </cell>
          <cell r="U503" t="str">
            <v>-</v>
          </cell>
        </row>
        <row r="504">
          <cell r="A504" t="str">
            <v>-</v>
          </cell>
          <cell r="O504">
            <v>0</v>
          </cell>
          <cell r="Q504" t="str">
            <v/>
          </cell>
          <cell r="U504" t="str">
            <v>-</v>
          </cell>
        </row>
        <row r="505">
          <cell r="A505" t="str">
            <v>-</v>
          </cell>
          <cell r="O505">
            <v>0</v>
          </cell>
          <cell r="Q505" t="str">
            <v/>
          </cell>
          <cell r="U505" t="str">
            <v>-</v>
          </cell>
        </row>
        <row r="506">
          <cell r="A506" t="str">
            <v>-</v>
          </cell>
          <cell r="O506">
            <v>0</v>
          </cell>
          <cell r="Q506" t="str">
            <v/>
          </cell>
          <cell r="U506" t="str">
            <v>-</v>
          </cell>
        </row>
        <row r="507">
          <cell r="A507" t="str">
            <v>-</v>
          </cell>
          <cell r="O507">
            <v>0</v>
          </cell>
          <cell r="Q507" t="str">
            <v/>
          </cell>
          <cell r="U507" t="str">
            <v>-</v>
          </cell>
        </row>
        <row r="508">
          <cell r="A508" t="str">
            <v>-</v>
          </cell>
          <cell r="O508">
            <v>0</v>
          </cell>
          <cell r="Q508" t="str">
            <v/>
          </cell>
          <cell r="U508" t="str">
            <v>-</v>
          </cell>
        </row>
        <row r="509">
          <cell r="A509" t="str">
            <v>-</v>
          </cell>
          <cell r="O509">
            <v>0</v>
          </cell>
          <cell r="Q509" t="str">
            <v/>
          </cell>
          <cell r="U509" t="str">
            <v>-</v>
          </cell>
        </row>
        <row r="510">
          <cell r="A510" t="str">
            <v>-</v>
          </cell>
          <cell r="O510">
            <v>0</v>
          </cell>
          <cell r="Q510" t="str">
            <v/>
          </cell>
          <cell r="U510" t="str">
            <v>-</v>
          </cell>
        </row>
        <row r="511">
          <cell r="A511" t="str">
            <v>-</v>
          </cell>
          <cell r="O511">
            <v>0</v>
          </cell>
          <cell r="Q511" t="str">
            <v/>
          </cell>
          <cell r="U511" t="str">
            <v>-</v>
          </cell>
        </row>
        <row r="512">
          <cell r="A512" t="str">
            <v>-</v>
          </cell>
          <cell r="O512">
            <v>0</v>
          </cell>
          <cell r="Q512" t="str">
            <v/>
          </cell>
          <cell r="U512" t="str">
            <v>-</v>
          </cell>
        </row>
        <row r="513">
          <cell r="A513" t="str">
            <v>-</v>
          </cell>
          <cell r="O513">
            <v>0</v>
          </cell>
          <cell r="Q513" t="str">
            <v/>
          </cell>
          <cell r="U513" t="str">
            <v>-</v>
          </cell>
        </row>
        <row r="514">
          <cell r="A514" t="str">
            <v>-</v>
          </cell>
          <cell r="O514">
            <v>0</v>
          </cell>
          <cell r="Q514" t="str">
            <v/>
          </cell>
          <cell r="U514" t="str">
            <v>-</v>
          </cell>
        </row>
        <row r="515">
          <cell r="A515" t="str">
            <v>-</v>
          </cell>
          <cell r="O515">
            <v>0</v>
          </cell>
          <cell r="Q515" t="str">
            <v/>
          </cell>
          <cell r="U515" t="str">
            <v>-</v>
          </cell>
        </row>
        <row r="516">
          <cell r="A516" t="str">
            <v>-</v>
          </cell>
          <cell r="O516">
            <v>0</v>
          </cell>
          <cell r="Q516" t="str">
            <v/>
          </cell>
          <cell r="U516" t="str">
            <v>-</v>
          </cell>
        </row>
        <row r="517">
          <cell r="A517" t="str">
            <v>-</v>
          </cell>
          <cell r="O517">
            <v>0</v>
          </cell>
          <cell r="Q517" t="str">
            <v/>
          </cell>
          <cell r="U517" t="str">
            <v>-</v>
          </cell>
        </row>
        <row r="518">
          <cell r="A518" t="str">
            <v>-</v>
          </cell>
          <cell r="O518">
            <v>0</v>
          </cell>
          <cell r="Q518" t="str">
            <v/>
          </cell>
          <cell r="U518" t="str">
            <v>-</v>
          </cell>
        </row>
        <row r="519">
          <cell r="A519" t="str">
            <v>-</v>
          </cell>
          <cell r="O519">
            <v>0</v>
          </cell>
          <cell r="Q519" t="str">
            <v/>
          </cell>
          <cell r="U519" t="str">
            <v>-</v>
          </cell>
        </row>
        <row r="520">
          <cell r="A520" t="str">
            <v>-</v>
          </cell>
          <cell r="O520">
            <v>0</v>
          </cell>
          <cell r="Q520" t="str">
            <v/>
          </cell>
          <cell r="U520" t="str">
            <v>-</v>
          </cell>
        </row>
        <row r="521">
          <cell r="A521" t="str">
            <v>-</v>
          </cell>
          <cell r="O521">
            <v>0</v>
          </cell>
          <cell r="Q521" t="str">
            <v/>
          </cell>
          <cell r="U521" t="str">
            <v>-</v>
          </cell>
        </row>
        <row r="522">
          <cell r="A522" t="str">
            <v>-</v>
          </cell>
          <cell r="O522">
            <v>0</v>
          </cell>
          <cell r="Q522" t="str">
            <v/>
          </cell>
          <cell r="U522" t="str">
            <v>-</v>
          </cell>
        </row>
        <row r="523">
          <cell r="A523" t="str">
            <v>-</v>
          </cell>
          <cell r="O523">
            <v>0</v>
          </cell>
          <cell r="Q523" t="str">
            <v/>
          </cell>
          <cell r="U523" t="str">
            <v>-</v>
          </cell>
        </row>
        <row r="524">
          <cell r="A524" t="str">
            <v>-</v>
          </cell>
          <cell r="O524">
            <v>0</v>
          </cell>
          <cell r="Q524" t="str">
            <v/>
          </cell>
          <cell r="U524" t="str">
            <v>-</v>
          </cell>
        </row>
        <row r="525">
          <cell r="A525" t="str">
            <v>-</v>
          </cell>
          <cell r="O525">
            <v>0</v>
          </cell>
          <cell r="Q525" t="str">
            <v/>
          </cell>
          <cell r="U525" t="str">
            <v>-</v>
          </cell>
        </row>
        <row r="526">
          <cell r="A526" t="str">
            <v>-</v>
          </cell>
          <cell r="O526">
            <v>0</v>
          </cell>
          <cell r="Q526" t="str">
            <v/>
          </cell>
          <cell r="U526" t="str">
            <v>-</v>
          </cell>
        </row>
        <row r="527">
          <cell r="A527" t="str">
            <v>-</v>
          </cell>
          <cell r="O527">
            <v>0</v>
          </cell>
          <cell r="Q527" t="str">
            <v/>
          </cell>
          <cell r="U527" t="str">
            <v>-</v>
          </cell>
        </row>
        <row r="528">
          <cell r="A528" t="str">
            <v>-</v>
          </cell>
          <cell r="O528">
            <v>0</v>
          </cell>
          <cell r="Q528" t="str">
            <v/>
          </cell>
          <cell r="U528" t="str">
            <v>-</v>
          </cell>
        </row>
        <row r="529">
          <cell r="A529" t="str">
            <v>-</v>
          </cell>
          <cell r="O529">
            <v>0</v>
          </cell>
          <cell r="Q529" t="str">
            <v/>
          </cell>
          <cell r="U529" t="str">
            <v>-</v>
          </cell>
        </row>
        <row r="530">
          <cell r="A530" t="str">
            <v>-</v>
          </cell>
          <cell r="O530">
            <v>0</v>
          </cell>
          <cell r="Q530" t="str">
            <v/>
          </cell>
          <cell r="U530" t="str">
            <v>-</v>
          </cell>
        </row>
        <row r="531">
          <cell r="A531" t="str">
            <v>-</v>
          </cell>
          <cell r="O531">
            <v>0</v>
          </cell>
          <cell r="Q531" t="str">
            <v/>
          </cell>
          <cell r="U531" t="str">
            <v>-</v>
          </cell>
        </row>
        <row r="532">
          <cell r="A532" t="str">
            <v>-</v>
          </cell>
          <cell r="O532">
            <v>0</v>
          </cell>
          <cell r="Q532" t="str">
            <v/>
          </cell>
          <cell r="U532" t="str">
            <v>-</v>
          </cell>
        </row>
        <row r="533">
          <cell r="A533" t="str">
            <v>-</v>
          </cell>
          <cell r="O533">
            <v>0</v>
          </cell>
          <cell r="Q533" t="str">
            <v/>
          </cell>
          <cell r="U533" t="str">
            <v>-</v>
          </cell>
        </row>
        <row r="534">
          <cell r="A534" t="str">
            <v>-</v>
          </cell>
          <cell r="O534">
            <v>0</v>
          </cell>
          <cell r="Q534" t="str">
            <v/>
          </cell>
          <cell r="U534" t="str">
            <v>-</v>
          </cell>
        </row>
        <row r="535">
          <cell r="A535" t="str">
            <v>-</v>
          </cell>
          <cell r="O535">
            <v>0</v>
          </cell>
          <cell r="Q535" t="str">
            <v/>
          </cell>
          <cell r="U535" t="str">
            <v>-</v>
          </cell>
        </row>
        <row r="536">
          <cell r="A536" t="str">
            <v>-</v>
          </cell>
          <cell r="O536">
            <v>0</v>
          </cell>
          <cell r="Q536" t="str">
            <v/>
          </cell>
          <cell r="U536" t="str">
            <v>-</v>
          </cell>
        </row>
        <row r="537">
          <cell r="A537" t="str">
            <v>-</v>
          </cell>
          <cell r="O537">
            <v>0</v>
          </cell>
          <cell r="Q537" t="str">
            <v/>
          </cell>
          <cell r="U537" t="str">
            <v>-</v>
          </cell>
        </row>
        <row r="538">
          <cell r="A538" t="str">
            <v>-</v>
          </cell>
          <cell r="O538">
            <v>0</v>
          </cell>
          <cell r="Q538" t="str">
            <v/>
          </cell>
          <cell r="U538" t="str">
            <v>-</v>
          </cell>
        </row>
        <row r="539">
          <cell r="A539" t="str">
            <v>-</v>
          </cell>
          <cell r="O539">
            <v>0</v>
          </cell>
          <cell r="Q539" t="str">
            <v/>
          </cell>
          <cell r="U539" t="str">
            <v>-</v>
          </cell>
        </row>
        <row r="540">
          <cell r="A540" t="str">
            <v>-</v>
          </cell>
          <cell r="O540">
            <v>0</v>
          </cell>
          <cell r="Q540" t="str">
            <v/>
          </cell>
          <cell r="U540" t="str">
            <v>-</v>
          </cell>
        </row>
        <row r="541">
          <cell r="A541" t="str">
            <v>-</v>
          </cell>
          <cell r="O541">
            <v>0</v>
          </cell>
          <cell r="Q541" t="str">
            <v/>
          </cell>
          <cell r="U541" t="str">
            <v>-</v>
          </cell>
        </row>
        <row r="542">
          <cell r="A542" t="str">
            <v>-</v>
          </cell>
          <cell r="O542">
            <v>0</v>
          </cell>
          <cell r="Q542" t="str">
            <v/>
          </cell>
          <cell r="U542" t="str">
            <v>-</v>
          </cell>
        </row>
        <row r="543">
          <cell r="A543" t="str">
            <v>-</v>
          </cell>
          <cell r="O543">
            <v>0</v>
          </cell>
          <cell r="Q543" t="str">
            <v/>
          </cell>
          <cell r="U543" t="str">
            <v>-</v>
          </cell>
        </row>
        <row r="544">
          <cell r="A544" t="str">
            <v>-</v>
          </cell>
          <cell r="O544">
            <v>0</v>
          </cell>
          <cell r="Q544" t="str">
            <v/>
          </cell>
          <cell r="U544" t="str">
            <v>-</v>
          </cell>
        </row>
        <row r="545">
          <cell r="A545" t="str">
            <v>-</v>
          </cell>
          <cell r="O545">
            <v>0</v>
          </cell>
          <cell r="Q545" t="str">
            <v/>
          </cell>
          <cell r="U545" t="str">
            <v>-</v>
          </cell>
        </row>
        <row r="546">
          <cell r="A546" t="str">
            <v>-</v>
          </cell>
          <cell r="O546">
            <v>0</v>
          </cell>
          <cell r="Q546" t="str">
            <v/>
          </cell>
          <cell r="U546" t="str">
            <v>-</v>
          </cell>
        </row>
        <row r="547">
          <cell r="A547" t="str">
            <v>-</v>
          </cell>
          <cell r="O547">
            <v>0</v>
          </cell>
          <cell r="Q547" t="str">
            <v/>
          </cell>
          <cell r="U547" t="str">
            <v>-</v>
          </cell>
        </row>
        <row r="548">
          <cell r="A548" t="str">
            <v>-</v>
          </cell>
          <cell r="O548">
            <v>0</v>
          </cell>
          <cell r="Q548" t="str">
            <v/>
          </cell>
          <cell r="U548" t="str">
            <v>-</v>
          </cell>
        </row>
        <row r="549">
          <cell r="A549" t="str">
            <v>-</v>
          </cell>
          <cell r="O549">
            <v>0</v>
          </cell>
          <cell r="Q549" t="str">
            <v/>
          </cell>
          <cell r="U549" t="str">
            <v>-</v>
          </cell>
        </row>
        <row r="550">
          <cell r="A550" t="str">
            <v>-</v>
          </cell>
          <cell r="O550">
            <v>0</v>
          </cell>
          <cell r="Q550" t="str">
            <v/>
          </cell>
          <cell r="U550" t="str">
            <v>-</v>
          </cell>
        </row>
        <row r="551">
          <cell r="A551" t="str">
            <v>-</v>
          </cell>
          <cell r="O551">
            <v>0</v>
          </cell>
          <cell r="Q551" t="str">
            <v/>
          </cell>
          <cell r="U551" t="str">
            <v>-</v>
          </cell>
        </row>
        <row r="552">
          <cell r="A552" t="str">
            <v>-</v>
          </cell>
          <cell r="O552">
            <v>0</v>
          </cell>
          <cell r="Q552" t="str">
            <v/>
          </cell>
          <cell r="U552" t="str">
            <v>-</v>
          </cell>
        </row>
        <row r="553">
          <cell r="A553" t="str">
            <v>-</v>
          </cell>
          <cell r="O553">
            <v>0</v>
          </cell>
          <cell r="Q553" t="str">
            <v/>
          </cell>
          <cell r="U553" t="str">
            <v>-</v>
          </cell>
        </row>
        <row r="554">
          <cell r="A554" t="str">
            <v>-</v>
          </cell>
          <cell r="O554">
            <v>0</v>
          </cell>
          <cell r="Q554" t="str">
            <v/>
          </cell>
          <cell r="U554" t="str">
            <v>-</v>
          </cell>
        </row>
        <row r="555">
          <cell r="A555" t="str">
            <v>-</v>
          </cell>
          <cell r="O555">
            <v>0</v>
          </cell>
          <cell r="Q555" t="str">
            <v/>
          </cell>
          <cell r="U555" t="str">
            <v>-</v>
          </cell>
        </row>
        <row r="556">
          <cell r="A556" t="str">
            <v>-</v>
          </cell>
          <cell r="O556">
            <v>0</v>
          </cell>
          <cell r="Q556" t="str">
            <v/>
          </cell>
          <cell r="U556" t="str">
            <v>-</v>
          </cell>
        </row>
        <row r="557">
          <cell r="A557" t="str">
            <v>-</v>
          </cell>
          <cell r="O557">
            <v>0</v>
          </cell>
          <cell r="Q557" t="str">
            <v/>
          </cell>
          <cell r="U557" t="str">
            <v>-</v>
          </cell>
        </row>
        <row r="558">
          <cell r="A558" t="str">
            <v>-</v>
          </cell>
          <cell r="O558">
            <v>0</v>
          </cell>
          <cell r="Q558" t="str">
            <v/>
          </cell>
          <cell r="U558" t="str">
            <v>-</v>
          </cell>
        </row>
        <row r="559">
          <cell r="A559" t="str">
            <v>-</v>
          </cell>
          <cell r="O559">
            <v>0</v>
          </cell>
          <cell r="Q559" t="str">
            <v/>
          </cell>
          <cell r="U559" t="str">
            <v>-</v>
          </cell>
        </row>
        <row r="560">
          <cell r="A560" t="str">
            <v>-</v>
          </cell>
          <cell r="O560">
            <v>0</v>
          </cell>
          <cell r="Q560" t="str">
            <v/>
          </cell>
          <cell r="U560" t="str">
            <v>-</v>
          </cell>
        </row>
        <row r="561">
          <cell r="A561" t="str">
            <v>-</v>
          </cell>
          <cell r="O561">
            <v>0</v>
          </cell>
          <cell r="Q561" t="str">
            <v/>
          </cell>
          <cell r="U561" t="str">
            <v>-</v>
          </cell>
        </row>
        <row r="562">
          <cell r="A562" t="str">
            <v>-</v>
          </cell>
          <cell r="O562">
            <v>0</v>
          </cell>
          <cell r="Q562" t="str">
            <v/>
          </cell>
          <cell r="U562" t="str">
            <v>-</v>
          </cell>
        </row>
        <row r="563">
          <cell r="A563" t="str">
            <v>-</v>
          </cell>
          <cell r="O563">
            <v>0</v>
          </cell>
          <cell r="Q563" t="str">
            <v/>
          </cell>
          <cell r="U563" t="str">
            <v>-</v>
          </cell>
        </row>
        <row r="564">
          <cell r="A564" t="str">
            <v>-</v>
          </cell>
          <cell r="O564">
            <v>0</v>
          </cell>
          <cell r="Q564" t="str">
            <v/>
          </cell>
          <cell r="U564" t="str">
            <v>-</v>
          </cell>
        </row>
        <row r="565">
          <cell r="A565" t="str">
            <v>-</v>
          </cell>
          <cell r="O565">
            <v>0</v>
          </cell>
          <cell r="Q565" t="str">
            <v/>
          </cell>
          <cell r="U565" t="str">
            <v>-</v>
          </cell>
        </row>
        <row r="566">
          <cell r="A566" t="str">
            <v>-</v>
          </cell>
          <cell r="O566">
            <v>0</v>
          </cell>
          <cell r="Q566" t="str">
            <v/>
          </cell>
          <cell r="U566" t="str">
            <v>-</v>
          </cell>
        </row>
        <row r="567">
          <cell r="A567" t="str">
            <v>-</v>
          </cell>
          <cell r="O567">
            <v>0</v>
          </cell>
          <cell r="Q567" t="str">
            <v/>
          </cell>
          <cell r="U567" t="str">
            <v>-</v>
          </cell>
        </row>
        <row r="568">
          <cell r="A568" t="str">
            <v>-</v>
          </cell>
          <cell r="O568">
            <v>0</v>
          </cell>
          <cell r="Q568" t="str">
            <v/>
          </cell>
          <cell r="U568" t="str">
            <v>-</v>
          </cell>
        </row>
        <row r="569">
          <cell r="A569" t="str">
            <v>-</v>
          </cell>
          <cell r="O569">
            <v>0</v>
          </cell>
          <cell r="Q569" t="str">
            <v/>
          </cell>
          <cell r="U569" t="str">
            <v>-</v>
          </cell>
        </row>
        <row r="570">
          <cell r="A570" t="str">
            <v>-</v>
          </cell>
          <cell r="O570">
            <v>0</v>
          </cell>
          <cell r="Q570" t="str">
            <v/>
          </cell>
          <cell r="U570" t="str">
            <v>-</v>
          </cell>
        </row>
        <row r="571">
          <cell r="A571" t="str">
            <v>-</v>
          </cell>
          <cell r="O571">
            <v>0</v>
          </cell>
          <cell r="Q571" t="str">
            <v/>
          </cell>
          <cell r="U571" t="str">
            <v>-</v>
          </cell>
        </row>
        <row r="572">
          <cell r="A572" t="str">
            <v>-</v>
          </cell>
          <cell r="O572">
            <v>0</v>
          </cell>
          <cell r="Q572" t="str">
            <v/>
          </cell>
          <cell r="U572" t="str">
            <v>-</v>
          </cell>
        </row>
        <row r="573">
          <cell r="A573" t="str">
            <v>-</v>
          </cell>
          <cell r="O573">
            <v>0</v>
          </cell>
          <cell r="Q573" t="str">
            <v/>
          </cell>
          <cell r="U573" t="str">
            <v>-</v>
          </cell>
        </row>
        <row r="574">
          <cell r="A574" t="str">
            <v>-</v>
          </cell>
          <cell r="O574">
            <v>0</v>
          </cell>
          <cell r="Q574" t="str">
            <v/>
          </cell>
          <cell r="U574" t="str">
            <v>-</v>
          </cell>
        </row>
        <row r="575">
          <cell r="A575" t="str">
            <v>-</v>
          </cell>
          <cell r="O575">
            <v>0</v>
          </cell>
          <cell r="Q575" t="str">
            <v/>
          </cell>
          <cell r="U575" t="str">
            <v>-</v>
          </cell>
        </row>
        <row r="576">
          <cell r="A576" t="str">
            <v>-</v>
          </cell>
          <cell r="O576">
            <v>0</v>
          </cell>
          <cell r="Q576" t="str">
            <v/>
          </cell>
          <cell r="U576" t="str">
            <v>-</v>
          </cell>
        </row>
        <row r="577">
          <cell r="A577" t="str">
            <v>-</v>
          </cell>
          <cell r="O577">
            <v>0</v>
          </cell>
          <cell r="Q577" t="str">
            <v/>
          </cell>
          <cell r="U577" t="str">
            <v>-</v>
          </cell>
        </row>
        <row r="578">
          <cell r="A578" t="str">
            <v>-</v>
          </cell>
          <cell r="O578">
            <v>0</v>
          </cell>
          <cell r="Q578" t="str">
            <v/>
          </cell>
          <cell r="U578" t="str">
            <v>-</v>
          </cell>
        </row>
        <row r="579">
          <cell r="A579" t="str">
            <v>-</v>
          </cell>
          <cell r="O579">
            <v>0</v>
          </cell>
          <cell r="Q579" t="str">
            <v/>
          </cell>
          <cell r="U579" t="str">
            <v>-</v>
          </cell>
        </row>
        <row r="580">
          <cell r="A580" t="str">
            <v>-</v>
          </cell>
          <cell r="O580">
            <v>0</v>
          </cell>
          <cell r="Q580" t="str">
            <v/>
          </cell>
          <cell r="U580" t="str">
            <v>-</v>
          </cell>
        </row>
        <row r="581">
          <cell r="A581" t="str">
            <v>-</v>
          </cell>
          <cell r="O581">
            <v>0</v>
          </cell>
          <cell r="Q581" t="str">
            <v/>
          </cell>
          <cell r="U581" t="str">
            <v>-</v>
          </cell>
        </row>
        <row r="582">
          <cell r="A582" t="str">
            <v>-</v>
          </cell>
          <cell r="O582">
            <v>0</v>
          </cell>
          <cell r="Q582" t="str">
            <v/>
          </cell>
          <cell r="U582" t="str">
            <v>-</v>
          </cell>
        </row>
        <row r="583">
          <cell r="A583" t="str">
            <v>-</v>
          </cell>
          <cell r="O583">
            <v>0</v>
          </cell>
          <cell r="Q583" t="str">
            <v/>
          </cell>
          <cell r="U583" t="str">
            <v>-</v>
          </cell>
        </row>
        <row r="584">
          <cell r="A584" t="str">
            <v>-</v>
          </cell>
          <cell r="O584">
            <v>0</v>
          </cell>
          <cell r="Q584" t="str">
            <v/>
          </cell>
          <cell r="U584" t="str">
            <v>-</v>
          </cell>
        </row>
        <row r="585">
          <cell r="A585" t="str">
            <v>-</v>
          </cell>
          <cell r="O585">
            <v>0</v>
          </cell>
          <cell r="Q585" t="str">
            <v/>
          </cell>
          <cell r="U585" t="str">
            <v>-</v>
          </cell>
        </row>
        <row r="586">
          <cell r="A586" t="str">
            <v>-</v>
          </cell>
          <cell r="O586">
            <v>0</v>
          </cell>
          <cell r="Q586" t="str">
            <v/>
          </cell>
          <cell r="U586" t="str">
            <v>-</v>
          </cell>
        </row>
        <row r="587">
          <cell r="A587" t="str">
            <v>-</v>
          </cell>
          <cell r="O587">
            <v>0</v>
          </cell>
          <cell r="Q587" t="str">
            <v/>
          </cell>
          <cell r="U587" t="str">
            <v>-</v>
          </cell>
        </row>
        <row r="588">
          <cell r="A588" t="str">
            <v>-</v>
          </cell>
          <cell r="O588">
            <v>0</v>
          </cell>
          <cell r="Q588" t="str">
            <v/>
          </cell>
          <cell r="U588" t="str">
            <v>-</v>
          </cell>
        </row>
        <row r="589">
          <cell r="A589" t="str">
            <v>-</v>
          </cell>
          <cell r="O589">
            <v>0</v>
          </cell>
          <cell r="Q589" t="str">
            <v/>
          </cell>
          <cell r="U589" t="str">
            <v>-</v>
          </cell>
        </row>
        <row r="590">
          <cell r="A590" t="str">
            <v>-</v>
          </cell>
          <cell r="O590">
            <v>0</v>
          </cell>
          <cell r="Q590" t="str">
            <v/>
          </cell>
          <cell r="U590" t="str">
            <v>-</v>
          </cell>
        </row>
        <row r="591">
          <cell r="A591" t="str">
            <v>-</v>
          </cell>
          <cell r="O591">
            <v>0</v>
          </cell>
          <cell r="Q591" t="str">
            <v/>
          </cell>
          <cell r="U591" t="str">
            <v>-</v>
          </cell>
        </row>
        <row r="592">
          <cell r="A592" t="str">
            <v>-</v>
          </cell>
          <cell r="O592">
            <v>0</v>
          </cell>
          <cell r="Q592" t="str">
            <v/>
          </cell>
          <cell r="U592" t="str">
            <v>-</v>
          </cell>
        </row>
        <row r="593">
          <cell r="A593" t="str">
            <v>-</v>
          </cell>
          <cell r="O593">
            <v>0</v>
          </cell>
          <cell r="Q593" t="str">
            <v/>
          </cell>
          <cell r="U593" t="str">
            <v>-</v>
          </cell>
        </row>
        <row r="594">
          <cell r="A594" t="str">
            <v>-</v>
          </cell>
          <cell r="O594">
            <v>0</v>
          </cell>
          <cell r="Q594" t="str">
            <v/>
          </cell>
          <cell r="U594" t="str">
            <v>-</v>
          </cell>
        </row>
        <row r="595">
          <cell r="A595" t="str">
            <v>-</v>
          </cell>
          <cell r="O595">
            <v>0</v>
          </cell>
          <cell r="Q595" t="str">
            <v/>
          </cell>
          <cell r="U595" t="str">
            <v>-</v>
          </cell>
        </row>
        <row r="596">
          <cell r="A596" t="str">
            <v>-</v>
          </cell>
          <cell r="O596">
            <v>0</v>
          </cell>
          <cell r="Q596" t="str">
            <v/>
          </cell>
          <cell r="U596" t="str">
            <v>-</v>
          </cell>
        </row>
        <row r="597">
          <cell r="A597" t="str">
            <v>-</v>
          </cell>
          <cell r="O597">
            <v>0</v>
          </cell>
          <cell r="Q597" t="str">
            <v/>
          </cell>
          <cell r="U597" t="str">
            <v>-</v>
          </cell>
        </row>
        <row r="598">
          <cell r="A598" t="str">
            <v>-</v>
          </cell>
          <cell r="O598">
            <v>0</v>
          </cell>
          <cell r="Q598" t="str">
            <v/>
          </cell>
          <cell r="U598" t="str">
            <v>-</v>
          </cell>
        </row>
        <row r="599">
          <cell r="A599" t="str">
            <v>-</v>
          </cell>
          <cell r="O599">
            <v>0</v>
          </cell>
          <cell r="Q599" t="str">
            <v/>
          </cell>
          <cell r="U599" t="str">
            <v>-</v>
          </cell>
        </row>
        <row r="600">
          <cell r="A600" t="str">
            <v>-</v>
          </cell>
          <cell r="O600">
            <v>0</v>
          </cell>
          <cell r="Q600" t="str">
            <v/>
          </cell>
          <cell r="U600" t="str">
            <v>-</v>
          </cell>
        </row>
        <row r="601">
          <cell r="A601" t="str">
            <v>-</v>
          </cell>
          <cell r="O601">
            <v>0</v>
          </cell>
          <cell r="Q601" t="str">
            <v/>
          </cell>
          <cell r="U601" t="str">
            <v>-</v>
          </cell>
        </row>
        <row r="602">
          <cell r="A602" t="str">
            <v>-</v>
          </cell>
          <cell r="O602">
            <v>0</v>
          </cell>
          <cell r="Q602" t="str">
            <v/>
          </cell>
          <cell r="U602" t="str">
            <v>-</v>
          </cell>
        </row>
        <row r="603">
          <cell r="A603" t="str">
            <v>-</v>
          </cell>
          <cell r="O603">
            <v>0</v>
          </cell>
          <cell r="Q603" t="str">
            <v/>
          </cell>
          <cell r="U603" t="str">
            <v>-</v>
          </cell>
        </row>
        <row r="604">
          <cell r="A604" t="str">
            <v>-</v>
          </cell>
          <cell r="O604">
            <v>0</v>
          </cell>
          <cell r="Q604" t="str">
            <v/>
          </cell>
          <cell r="U604" t="str">
            <v>-</v>
          </cell>
        </row>
        <row r="605">
          <cell r="A605" t="str">
            <v>-</v>
          </cell>
          <cell r="O605">
            <v>0</v>
          </cell>
          <cell r="Q605" t="str">
            <v/>
          </cell>
          <cell r="U605" t="str">
            <v>-</v>
          </cell>
        </row>
        <row r="606">
          <cell r="A606" t="str">
            <v>-</v>
          </cell>
          <cell r="O606">
            <v>0</v>
          </cell>
          <cell r="Q606" t="str">
            <v/>
          </cell>
          <cell r="U606" t="str">
            <v>-</v>
          </cell>
        </row>
        <row r="607">
          <cell r="A607" t="str">
            <v>-</v>
          </cell>
          <cell r="O607">
            <v>0</v>
          </cell>
          <cell r="Q607" t="str">
            <v/>
          </cell>
          <cell r="U607" t="str">
            <v>-</v>
          </cell>
        </row>
        <row r="608">
          <cell r="A608" t="str">
            <v>-</v>
          </cell>
          <cell r="O608">
            <v>0</v>
          </cell>
          <cell r="Q608" t="str">
            <v/>
          </cell>
          <cell r="U608" t="str">
            <v>-</v>
          </cell>
        </row>
        <row r="609">
          <cell r="A609" t="str">
            <v>-</v>
          </cell>
          <cell r="O609">
            <v>0</v>
          </cell>
          <cell r="Q609" t="str">
            <v/>
          </cell>
          <cell r="U609" t="str">
            <v>-</v>
          </cell>
        </row>
        <row r="610">
          <cell r="A610" t="str">
            <v>-</v>
          </cell>
          <cell r="O610">
            <v>0</v>
          </cell>
          <cell r="Q610" t="str">
            <v/>
          </cell>
          <cell r="U610" t="str">
            <v>-</v>
          </cell>
        </row>
        <row r="611">
          <cell r="A611" t="str">
            <v>-</v>
          </cell>
          <cell r="O611">
            <v>0</v>
          </cell>
          <cell r="Q611" t="str">
            <v/>
          </cell>
          <cell r="U611" t="str">
            <v>-</v>
          </cell>
        </row>
        <row r="612">
          <cell r="A612" t="str">
            <v>-</v>
          </cell>
          <cell r="O612">
            <v>0</v>
          </cell>
          <cell r="Q612" t="str">
            <v/>
          </cell>
          <cell r="U612" t="str">
            <v>-</v>
          </cell>
        </row>
        <row r="613">
          <cell r="A613" t="str">
            <v>-</v>
          </cell>
          <cell r="O613">
            <v>0</v>
          </cell>
          <cell r="Q613" t="str">
            <v/>
          </cell>
          <cell r="U613" t="str">
            <v>-</v>
          </cell>
        </row>
        <row r="614">
          <cell r="A614" t="str">
            <v>-</v>
          </cell>
          <cell r="O614">
            <v>0</v>
          </cell>
          <cell r="Q614" t="str">
            <v/>
          </cell>
          <cell r="U614" t="str">
            <v>-</v>
          </cell>
        </row>
        <row r="615">
          <cell r="A615" t="str">
            <v>-</v>
          </cell>
          <cell r="O615">
            <v>0</v>
          </cell>
          <cell r="Q615" t="str">
            <v/>
          </cell>
          <cell r="U615" t="str">
            <v>-</v>
          </cell>
        </row>
        <row r="616">
          <cell r="A616" t="str">
            <v>-</v>
          </cell>
          <cell r="O616">
            <v>0</v>
          </cell>
          <cell r="Q616" t="str">
            <v/>
          </cell>
          <cell r="U616" t="str">
            <v>-</v>
          </cell>
        </row>
        <row r="617">
          <cell r="A617" t="str">
            <v>-</v>
          </cell>
          <cell r="O617">
            <v>0</v>
          </cell>
          <cell r="Q617" t="str">
            <v/>
          </cell>
          <cell r="U617" t="str">
            <v>-</v>
          </cell>
        </row>
        <row r="618">
          <cell r="A618" t="str">
            <v>-</v>
          </cell>
          <cell r="O618">
            <v>0</v>
          </cell>
          <cell r="Q618" t="str">
            <v/>
          </cell>
          <cell r="U618" t="str">
            <v>-</v>
          </cell>
        </row>
        <row r="619">
          <cell r="A619" t="str">
            <v>-</v>
          </cell>
          <cell r="O619">
            <v>0</v>
          </cell>
          <cell r="Q619" t="str">
            <v/>
          </cell>
          <cell r="U619" t="str">
            <v>-</v>
          </cell>
        </row>
        <row r="620">
          <cell r="A620" t="str">
            <v>-</v>
          </cell>
          <cell r="O620">
            <v>0</v>
          </cell>
          <cell r="Q620" t="str">
            <v/>
          </cell>
          <cell r="U620" t="str">
            <v>-</v>
          </cell>
        </row>
        <row r="621">
          <cell r="A621" t="str">
            <v>-</v>
          </cell>
          <cell r="O621">
            <v>0</v>
          </cell>
          <cell r="Q621" t="str">
            <v/>
          </cell>
          <cell r="U621" t="str">
            <v>-</v>
          </cell>
        </row>
        <row r="622">
          <cell r="A622" t="str">
            <v>-</v>
          </cell>
          <cell r="O622">
            <v>0</v>
          </cell>
          <cell r="Q622" t="str">
            <v/>
          </cell>
          <cell r="U622" t="str">
            <v>-</v>
          </cell>
        </row>
        <row r="623">
          <cell r="A623" t="str">
            <v>-</v>
          </cell>
          <cell r="O623">
            <v>0</v>
          </cell>
          <cell r="Q623" t="str">
            <v/>
          </cell>
          <cell r="U623" t="str">
            <v>-</v>
          </cell>
        </row>
        <row r="624">
          <cell r="A624" t="str">
            <v>-</v>
          </cell>
          <cell r="O624">
            <v>0</v>
          </cell>
          <cell r="Q624" t="str">
            <v/>
          </cell>
          <cell r="U624" t="str">
            <v>-</v>
          </cell>
        </row>
        <row r="625">
          <cell r="A625" t="str">
            <v>-</v>
          </cell>
          <cell r="O625">
            <v>0</v>
          </cell>
          <cell r="Q625" t="str">
            <v/>
          </cell>
          <cell r="U625" t="str">
            <v>-</v>
          </cell>
        </row>
        <row r="626">
          <cell r="A626" t="str">
            <v>-</v>
          </cell>
          <cell r="O626">
            <v>0</v>
          </cell>
          <cell r="Q626" t="str">
            <v/>
          </cell>
          <cell r="U626" t="str">
            <v>-</v>
          </cell>
        </row>
        <row r="627">
          <cell r="A627" t="str">
            <v>-</v>
          </cell>
          <cell r="O627">
            <v>0</v>
          </cell>
          <cell r="Q627" t="str">
            <v/>
          </cell>
          <cell r="U627" t="str">
            <v>-</v>
          </cell>
        </row>
        <row r="628">
          <cell r="A628" t="str">
            <v>-</v>
          </cell>
          <cell r="O628">
            <v>0</v>
          </cell>
          <cell r="Q628" t="str">
            <v/>
          </cell>
          <cell r="U628" t="str">
            <v>-</v>
          </cell>
        </row>
        <row r="629">
          <cell r="A629" t="str">
            <v>-</v>
          </cell>
          <cell r="O629">
            <v>0</v>
          </cell>
          <cell r="Q629" t="str">
            <v/>
          </cell>
          <cell r="U629" t="str">
            <v>-</v>
          </cell>
        </row>
        <row r="630">
          <cell r="A630" t="str">
            <v>-</v>
          </cell>
          <cell r="O630">
            <v>0</v>
          </cell>
          <cell r="Q630" t="str">
            <v/>
          </cell>
          <cell r="U630" t="str">
            <v>-</v>
          </cell>
        </row>
        <row r="631">
          <cell r="A631" t="str">
            <v>-</v>
          </cell>
          <cell r="O631">
            <v>0</v>
          </cell>
          <cell r="Q631" t="str">
            <v/>
          </cell>
          <cell r="U631" t="str">
            <v>-</v>
          </cell>
        </row>
        <row r="632">
          <cell r="A632" t="str">
            <v>-</v>
          </cell>
          <cell r="O632">
            <v>0</v>
          </cell>
          <cell r="Q632" t="str">
            <v/>
          </cell>
          <cell r="U632" t="str">
            <v>-</v>
          </cell>
        </row>
        <row r="633">
          <cell r="A633" t="str">
            <v>-</v>
          </cell>
          <cell r="O633">
            <v>0</v>
          </cell>
          <cell r="Q633" t="str">
            <v/>
          </cell>
          <cell r="U633" t="str">
            <v>-</v>
          </cell>
        </row>
        <row r="634">
          <cell r="A634" t="str">
            <v>-</v>
          </cell>
          <cell r="O634">
            <v>0</v>
          </cell>
          <cell r="Q634" t="str">
            <v/>
          </cell>
          <cell r="U634" t="str">
            <v>-</v>
          </cell>
        </row>
        <row r="635">
          <cell r="A635" t="str">
            <v>-</v>
          </cell>
          <cell r="O635">
            <v>0</v>
          </cell>
          <cell r="Q635" t="str">
            <v/>
          </cell>
          <cell r="U635" t="str">
            <v>-</v>
          </cell>
        </row>
        <row r="636">
          <cell r="A636" t="str">
            <v>-</v>
          </cell>
          <cell r="O636">
            <v>0</v>
          </cell>
          <cell r="Q636" t="str">
            <v/>
          </cell>
          <cell r="U636" t="str">
            <v>-</v>
          </cell>
        </row>
        <row r="637">
          <cell r="A637" t="str">
            <v>-</v>
          </cell>
          <cell r="O637">
            <v>0</v>
          </cell>
          <cell r="Q637" t="str">
            <v/>
          </cell>
          <cell r="U637" t="str">
            <v>-</v>
          </cell>
        </row>
        <row r="638">
          <cell r="A638" t="str">
            <v>-</v>
          </cell>
          <cell r="O638">
            <v>0</v>
          </cell>
          <cell r="Q638" t="str">
            <v/>
          </cell>
          <cell r="U638" t="str">
            <v>-</v>
          </cell>
        </row>
        <row r="639">
          <cell r="A639" t="str">
            <v>-</v>
          </cell>
          <cell r="O639">
            <v>0</v>
          </cell>
          <cell r="Q639" t="str">
            <v/>
          </cell>
          <cell r="U639" t="str">
            <v>-</v>
          </cell>
        </row>
        <row r="640">
          <cell r="A640" t="str">
            <v>-</v>
          </cell>
          <cell r="O640">
            <v>0</v>
          </cell>
          <cell r="Q640" t="str">
            <v/>
          </cell>
          <cell r="U640" t="str">
            <v>-</v>
          </cell>
        </row>
        <row r="641">
          <cell r="A641" t="str">
            <v>-</v>
          </cell>
          <cell r="O641">
            <v>0</v>
          </cell>
          <cell r="Q641" t="str">
            <v/>
          </cell>
          <cell r="U641" t="str">
            <v>-</v>
          </cell>
        </row>
        <row r="642">
          <cell r="A642" t="str">
            <v>-</v>
          </cell>
          <cell r="O642">
            <v>0</v>
          </cell>
          <cell r="Q642" t="str">
            <v/>
          </cell>
          <cell r="U642" t="str">
            <v>-</v>
          </cell>
        </row>
        <row r="643">
          <cell r="A643" t="str">
            <v>-</v>
          </cell>
          <cell r="O643">
            <v>0</v>
          </cell>
          <cell r="Q643" t="str">
            <v/>
          </cell>
          <cell r="U643" t="str">
            <v>-</v>
          </cell>
        </row>
        <row r="644">
          <cell r="A644" t="str">
            <v>-</v>
          </cell>
          <cell r="O644">
            <v>0</v>
          </cell>
          <cell r="Q644" t="str">
            <v/>
          </cell>
          <cell r="U644" t="str">
            <v>-</v>
          </cell>
        </row>
        <row r="645">
          <cell r="A645" t="str">
            <v>-</v>
          </cell>
          <cell r="O645">
            <v>0</v>
          </cell>
          <cell r="Q645" t="str">
            <v/>
          </cell>
          <cell r="U645" t="str">
            <v>-</v>
          </cell>
        </row>
        <row r="646">
          <cell r="A646" t="str">
            <v>-</v>
          </cell>
          <cell r="O646">
            <v>0</v>
          </cell>
          <cell r="Q646" t="str">
            <v/>
          </cell>
          <cell r="U646" t="str">
            <v>-</v>
          </cell>
        </row>
        <row r="647">
          <cell r="A647" t="str">
            <v>-</v>
          </cell>
          <cell r="O647">
            <v>0</v>
          </cell>
          <cell r="Q647" t="str">
            <v/>
          </cell>
          <cell r="U647" t="str">
            <v>-</v>
          </cell>
        </row>
        <row r="648">
          <cell r="A648" t="str">
            <v>-</v>
          </cell>
          <cell r="O648">
            <v>0</v>
          </cell>
          <cell r="Q648" t="str">
            <v/>
          </cell>
          <cell r="U648" t="str">
            <v>-</v>
          </cell>
        </row>
        <row r="649">
          <cell r="A649" t="str">
            <v>-</v>
          </cell>
          <cell r="O649">
            <v>0</v>
          </cell>
          <cell r="Q649" t="str">
            <v/>
          </cell>
          <cell r="U649" t="str">
            <v>-</v>
          </cell>
        </row>
        <row r="650">
          <cell r="A650" t="str">
            <v>-</v>
          </cell>
          <cell r="O650">
            <v>0</v>
          </cell>
          <cell r="Q650" t="str">
            <v/>
          </cell>
          <cell r="U650" t="str">
            <v>-</v>
          </cell>
        </row>
        <row r="651">
          <cell r="A651" t="str">
            <v>-</v>
          </cell>
          <cell r="O651">
            <v>0</v>
          </cell>
          <cell r="Q651" t="str">
            <v/>
          </cell>
          <cell r="U651" t="str">
            <v>-</v>
          </cell>
        </row>
        <row r="652">
          <cell r="A652" t="str">
            <v>-</v>
          </cell>
          <cell r="O652">
            <v>0</v>
          </cell>
          <cell r="Q652" t="str">
            <v/>
          </cell>
          <cell r="U652" t="str">
            <v>-</v>
          </cell>
        </row>
        <row r="653">
          <cell r="A653" t="str">
            <v>-</v>
          </cell>
          <cell r="O653">
            <v>0</v>
          </cell>
          <cell r="Q653" t="str">
            <v/>
          </cell>
          <cell r="U653" t="str">
            <v>-</v>
          </cell>
        </row>
        <row r="654">
          <cell r="A654" t="str">
            <v>-</v>
          </cell>
          <cell r="O654">
            <v>0</v>
          </cell>
          <cell r="Q654" t="str">
            <v/>
          </cell>
          <cell r="U654" t="str">
            <v>-</v>
          </cell>
        </row>
        <row r="655">
          <cell r="A655" t="str">
            <v>-</v>
          </cell>
          <cell r="O655">
            <v>0</v>
          </cell>
          <cell r="Q655" t="str">
            <v/>
          </cell>
          <cell r="U655" t="str">
            <v>-</v>
          </cell>
        </row>
        <row r="656">
          <cell r="A656" t="str">
            <v>-</v>
          </cell>
          <cell r="O656">
            <v>0</v>
          </cell>
          <cell r="Q656" t="str">
            <v/>
          </cell>
          <cell r="U656" t="str">
            <v>-</v>
          </cell>
        </row>
        <row r="657">
          <cell r="A657" t="str">
            <v>-</v>
          </cell>
          <cell r="O657">
            <v>0</v>
          </cell>
          <cell r="Q657" t="str">
            <v/>
          </cell>
          <cell r="U657" t="str">
            <v>-</v>
          </cell>
        </row>
        <row r="658">
          <cell r="A658" t="str">
            <v>-</v>
          </cell>
          <cell r="O658">
            <v>0</v>
          </cell>
          <cell r="Q658" t="str">
            <v/>
          </cell>
          <cell r="U658" t="str">
            <v>-</v>
          </cell>
        </row>
        <row r="659">
          <cell r="A659" t="str">
            <v>-</v>
          </cell>
          <cell r="O659">
            <v>0</v>
          </cell>
          <cell r="Q659" t="str">
            <v/>
          </cell>
          <cell r="U659" t="str">
            <v>-</v>
          </cell>
        </row>
        <row r="660">
          <cell r="A660" t="str">
            <v>-</v>
          </cell>
          <cell r="O660">
            <v>0</v>
          </cell>
          <cell r="Q660" t="str">
            <v/>
          </cell>
          <cell r="U660" t="str">
            <v>-</v>
          </cell>
        </row>
        <row r="661">
          <cell r="A661" t="str">
            <v>-</v>
          </cell>
          <cell r="O661">
            <v>0</v>
          </cell>
          <cell r="Q661" t="str">
            <v/>
          </cell>
          <cell r="U661" t="str">
            <v>-</v>
          </cell>
        </row>
        <row r="662">
          <cell r="A662" t="str">
            <v>-</v>
          </cell>
          <cell r="O662">
            <v>0</v>
          </cell>
          <cell r="Q662" t="str">
            <v/>
          </cell>
          <cell r="U662" t="str">
            <v>-</v>
          </cell>
        </row>
        <row r="663">
          <cell r="A663" t="str">
            <v>-</v>
          </cell>
          <cell r="O663">
            <v>0</v>
          </cell>
          <cell r="Q663" t="str">
            <v/>
          </cell>
          <cell r="U663" t="str">
            <v>-</v>
          </cell>
        </row>
        <row r="664">
          <cell r="A664" t="str">
            <v>-</v>
          </cell>
          <cell r="O664">
            <v>0</v>
          </cell>
          <cell r="Q664" t="str">
            <v/>
          </cell>
          <cell r="U664" t="str">
            <v>-</v>
          </cell>
        </row>
        <row r="665">
          <cell r="A665" t="str">
            <v>-</v>
          </cell>
          <cell r="O665">
            <v>0</v>
          </cell>
          <cell r="Q665" t="str">
            <v/>
          </cell>
          <cell r="U665" t="str">
            <v>-</v>
          </cell>
        </row>
        <row r="666">
          <cell r="A666" t="str">
            <v>-</v>
          </cell>
          <cell r="O666">
            <v>0</v>
          </cell>
          <cell r="Q666" t="str">
            <v/>
          </cell>
          <cell r="U666" t="str">
            <v>-</v>
          </cell>
        </row>
        <row r="667">
          <cell r="A667" t="str">
            <v>-</v>
          </cell>
          <cell r="O667">
            <v>0</v>
          </cell>
          <cell r="Q667" t="str">
            <v/>
          </cell>
          <cell r="U667" t="str">
            <v>-</v>
          </cell>
        </row>
        <row r="668">
          <cell r="A668" t="str">
            <v>-</v>
          </cell>
          <cell r="O668">
            <v>0</v>
          </cell>
          <cell r="Q668" t="str">
            <v/>
          </cell>
          <cell r="U668" t="str">
            <v>-</v>
          </cell>
        </row>
        <row r="669">
          <cell r="A669" t="str">
            <v>-</v>
          </cell>
          <cell r="O669">
            <v>0</v>
          </cell>
          <cell r="Q669" t="str">
            <v/>
          </cell>
          <cell r="U669" t="str">
            <v>-</v>
          </cell>
        </row>
        <row r="670">
          <cell r="A670" t="str">
            <v>-</v>
          </cell>
          <cell r="O670">
            <v>0</v>
          </cell>
          <cell r="Q670" t="str">
            <v/>
          </cell>
          <cell r="U670" t="str">
            <v>-</v>
          </cell>
        </row>
        <row r="671">
          <cell r="A671" t="str">
            <v>-</v>
          </cell>
          <cell r="O671">
            <v>0</v>
          </cell>
          <cell r="Q671" t="str">
            <v/>
          </cell>
          <cell r="U671" t="str">
            <v>-</v>
          </cell>
        </row>
        <row r="672">
          <cell r="A672" t="str">
            <v>-</v>
          </cell>
          <cell r="O672">
            <v>0</v>
          </cell>
          <cell r="Q672" t="str">
            <v/>
          </cell>
          <cell r="U672" t="str">
            <v>-</v>
          </cell>
        </row>
        <row r="673">
          <cell r="A673" t="str">
            <v>-</v>
          </cell>
          <cell r="O673">
            <v>0</v>
          </cell>
          <cell r="Q673" t="str">
            <v/>
          </cell>
          <cell r="U673" t="str">
            <v>-</v>
          </cell>
        </row>
        <row r="674">
          <cell r="A674" t="str">
            <v>-</v>
          </cell>
          <cell r="O674">
            <v>0</v>
          </cell>
          <cell r="Q674" t="str">
            <v/>
          </cell>
          <cell r="U674" t="str">
            <v>-</v>
          </cell>
        </row>
        <row r="675">
          <cell r="A675" t="str">
            <v>-</v>
          </cell>
          <cell r="O675">
            <v>0</v>
          </cell>
          <cell r="Q675" t="str">
            <v/>
          </cell>
          <cell r="U675" t="str">
            <v>-</v>
          </cell>
        </row>
        <row r="676">
          <cell r="A676" t="str">
            <v>-</v>
          </cell>
          <cell r="O676">
            <v>0</v>
          </cell>
          <cell r="Q676" t="str">
            <v/>
          </cell>
          <cell r="U676" t="str">
            <v>-</v>
          </cell>
        </row>
        <row r="677">
          <cell r="A677" t="str">
            <v>-</v>
          </cell>
          <cell r="O677">
            <v>0</v>
          </cell>
          <cell r="Q677" t="str">
            <v/>
          </cell>
          <cell r="U677" t="str">
            <v>-</v>
          </cell>
        </row>
        <row r="678">
          <cell r="A678" t="str">
            <v>-</v>
          </cell>
          <cell r="O678">
            <v>0</v>
          </cell>
          <cell r="Q678" t="str">
            <v/>
          </cell>
          <cell r="U678" t="str">
            <v>-</v>
          </cell>
        </row>
        <row r="679">
          <cell r="A679" t="str">
            <v>-</v>
          </cell>
          <cell r="O679">
            <v>0</v>
          </cell>
          <cell r="Q679" t="str">
            <v/>
          </cell>
          <cell r="U679" t="str">
            <v>-</v>
          </cell>
        </row>
        <row r="680">
          <cell r="A680" t="str">
            <v>-</v>
          </cell>
          <cell r="O680">
            <v>0</v>
          </cell>
          <cell r="Q680" t="str">
            <v/>
          </cell>
          <cell r="U680" t="str">
            <v>-</v>
          </cell>
        </row>
        <row r="681">
          <cell r="A681" t="str">
            <v>-</v>
          </cell>
          <cell r="O681">
            <v>0</v>
          </cell>
          <cell r="Q681" t="str">
            <v/>
          </cell>
          <cell r="U681" t="str">
            <v>-</v>
          </cell>
        </row>
        <row r="682">
          <cell r="A682" t="str">
            <v>-</v>
          </cell>
          <cell r="O682">
            <v>0</v>
          </cell>
          <cell r="Q682" t="str">
            <v/>
          </cell>
          <cell r="U682" t="str">
            <v>-</v>
          </cell>
        </row>
        <row r="683">
          <cell r="A683" t="str">
            <v>-</v>
          </cell>
          <cell r="O683">
            <v>0</v>
          </cell>
          <cell r="Q683" t="str">
            <v/>
          </cell>
          <cell r="U683" t="str">
            <v>-</v>
          </cell>
        </row>
        <row r="684">
          <cell r="A684" t="str">
            <v>-</v>
          </cell>
          <cell r="O684">
            <v>0</v>
          </cell>
          <cell r="Q684" t="str">
            <v/>
          </cell>
          <cell r="U684" t="str">
            <v>-</v>
          </cell>
        </row>
        <row r="685">
          <cell r="A685" t="str">
            <v>-</v>
          </cell>
          <cell r="O685">
            <v>0</v>
          </cell>
          <cell r="Q685" t="str">
            <v/>
          </cell>
          <cell r="U685" t="str">
            <v>-</v>
          </cell>
        </row>
        <row r="686">
          <cell r="A686" t="str">
            <v>-</v>
          </cell>
          <cell r="O686">
            <v>0</v>
          </cell>
          <cell r="Q686" t="str">
            <v/>
          </cell>
          <cell r="U686" t="str">
            <v>-</v>
          </cell>
        </row>
        <row r="687">
          <cell r="A687" t="str">
            <v>-</v>
          </cell>
          <cell r="O687">
            <v>0</v>
          </cell>
          <cell r="Q687" t="str">
            <v/>
          </cell>
          <cell r="U687" t="str">
            <v>-</v>
          </cell>
        </row>
        <row r="688">
          <cell r="A688" t="str">
            <v>-</v>
          </cell>
          <cell r="O688">
            <v>0</v>
          </cell>
          <cell r="Q688" t="str">
            <v/>
          </cell>
          <cell r="U688" t="str">
            <v>-</v>
          </cell>
        </row>
        <row r="689">
          <cell r="A689" t="str">
            <v>-</v>
          </cell>
          <cell r="O689">
            <v>0</v>
          </cell>
          <cell r="Q689" t="str">
            <v/>
          </cell>
          <cell r="U689" t="str">
            <v>-</v>
          </cell>
        </row>
        <row r="690">
          <cell r="A690" t="str">
            <v>-</v>
          </cell>
          <cell r="O690">
            <v>0</v>
          </cell>
          <cell r="Q690" t="str">
            <v/>
          </cell>
          <cell r="U690" t="str">
            <v>-</v>
          </cell>
        </row>
        <row r="691">
          <cell r="A691" t="str">
            <v>-</v>
          </cell>
          <cell r="O691">
            <v>0</v>
          </cell>
          <cell r="Q691" t="str">
            <v/>
          </cell>
          <cell r="U691" t="str">
            <v>-</v>
          </cell>
        </row>
        <row r="692">
          <cell r="A692" t="str">
            <v>-</v>
          </cell>
          <cell r="O692">
            <v>0</v>
          </cell>
          <cell r="Q692" t="str">
            <v/>
          </cell>
          <cell r="U692" t="str">
            <v>-</v>
          </cell>
        </row>
        <row r="693">
          <cell r="A693" t="str">
            <v>-</v>
          </cell>
          <cell r="O693">
            <v>0</v>
          </cell>
          <cell r="Q693" t="str">
            <v/>
          </cell>
          <cell r="U693" t="str">
            <v>-</v>
          </cell>
        </row>
        <row r="694">
          <cell r="A694" t="str">
            <v>-</v>
          </cell>
          <cell r="O694">
            <v>0</v>
          </cell>
          <cell r="Q694" t="str">
            <v/>
          </cell>
          <cell r="U694" t="str">
            <v>-</v>
          </cell>
        </row>
        <row r="695">
          <cell r="A695" t="str">
            <v>-</v>
          </cell>
          <cell r="O695">
            <v>0</v>
          </cell>
          <cell r="Q695" t="str">
            <v/>
          </cell>
          <cell r="U695" t="str">
            <v>-</v>
          </cell>
        </row>
        <row r="696">
          <cell r="A696" t="str">
            <v>-</v>
          </cell>
          <cell r="O696">
            <v>0</v>
          </cell>
          <cell r="Q696" t="str">
            <v/>
          </cell>
          <cell r="U696" t="str">
            <v>-</v>
          </cell>
        </row>
        <row r="697">
          <cell r="A697" t="str">
            <v>-</v>
          </cell>
          <cell r="O697">
            <v>0</v>
          </cell>
          <cell r="Q697" t="str">
            <v/>
          </cell>
          <cell r="U697" t="str">
            <v>-</v>
          </cell>
        </row>
        <row r="698">
          <cell r="A698" t="str">
            <v>-</v>
          </cell>
          <cell r="O698">
            <v>0</v>
          </cell>
          <cell r="Q698" t="str">
            <v/>
          </cell>
          <cell r="U698" t="str">
            <v>-</v>
          </cell>
        </row>
        <row r="699">
          <cell r="A699" t="str">
            <v>-</v>
          </cell>
          <cell r="O699">
            <v>0</v>
          </cell>
          <cell r="Q699" t="str">
            <v/>
          </cell>
          <cell r="U699" t="str">
            <v>-</v>
          </cell>
        </row>
        <row r="700">
          <cell r="A700" t="str">
            <v>-</v>
          </cell>
          <cell r="O700">
            <v>0</v>
          </cell>
          <cell r="Q700" t="str">
            <v/>
          </cell>
          <cell r="U700" t="str">
            <v>-</v>
          </cell>
        </row>
        <row r="701">
          <cell r="A701" t="str">
            <v>-</v>
          </cell>
          <cell r="O701">
            <v>0</v>
          </cell>
          <cell r="Q701" t="str">
            <v/>
          </cell>
          <cell r="U701" t="str">
            <v>-</v>
          </cell>
        </row>
        <row r="702">
          <cell r="A702" t="str">
            <v>-</v>
          </cell>
          <cell r="O702">
            <v>0</v>
          </cell>
          <cell r="Q702" t="str">
            <v/>
          </cell>
          <cell r="U702" t="str">
            <v>-</v>
          </cell>
        </row>
        <row r="703">
          <cell r="A703" t="str">
            <v>-</v>
          </cell>
          <cell r="O703">
            <v>0</v>
          </cell>
          <cell r="Q703" t="str">
            <v/>
          </cell>
          <cell r="U703" t="str">
            <v>-</v>
          </cell>
        </row>
        <row r="704">
          <cell r="A704" t="str">
            <v>-</v>
          </cell>
          <cell r="O704">
            <v>0</v>
          </cell>
          <cell r="Q704" t="str">
            <v/>
          </cell>
          <cell r="U704" t="str">
            <v>-</v>
          </cell>
        </row>
        <row r="705">
          <cell r="A705" t="str">
            <v>-</v>
          </cell>
          <cell r="O705">
            <v>0</v>
          </cell>
          <cell r="Q705" t="str">
            <v/>
          </cell>
          <cell r="U705" t="str">
            <v>-</v>
          </cell>
        </row>
        <row r="706">
          <cell r="A706" t="str">
            <v>-</v>
          </cell>
          <cell r="O706">
            <v>0</v>
          </cell>
          <cell r="Q706" t="str">
            <v/>
          </cell>
          <cell r="U706" t="str">
            <v>-</v>
          </cell>
        </row>
        <row r="707">
          <cell r="A707" t="str">
            <v>-</v>
          </cell>
          <cell r="O707">
            <v>0</v>
          </cell>
          <cell r="Q707" t="str">
            <v/>
          </cell>
          <cell r="U707" t="str">
            <v>-</v>
          </cell>
        </row>
        <row r="708">
          <cell r="A708" t="str">
            <v>-</v>
          </cell>
          <cell r="O708">
            <v>0</v>
          </cell>
          <cell r="Q708" t="str">
            <v/>
          </cell>
          <cell r="U708" t="str">
            <v>-</v>
          </cell>
        </row>
        <row r="709">
          <cell r="A709" t="str">
            <v>-</v>
          </cell>
          <cell r="O709">
            <v>0</v>
          </cell>
          <cell r="Q709" t="str">
            <v/>
          </cell>
          <cell r="U709" t="str">
            <v>-</v>
          </cell>
        </row>
        <row r="710">
          <cell r="A710" t="str">
            <v>-</v>
          </cell>
          <cell r="O710">
            <v>0</v>
          </cell>
          <cell r="Q710" t="str">
            <v/>
          </cell>
          <cell r="U710" t="str">
            <v>-</v>
          </cell>
        </row>
        <row r="711">
          <cell r="A711" t="str">
            <v>-</v>
          </cell>
          <cell r="O711">
            <v>0</v>
          </cell>
          <cell r="Q711" t="str">
            <v/>
          </cell>
          <cell r="U711" t="str">
            <v>-</v>
          </cell>
        </row>
        <row r="712">
          <cell r="A712" t="str">
            <v>-</v>
          </cell>
          <cell r="O712">
            <v>0</v>
          </cell>
          <cell r="Q712" t="str">
            <v/>
          </cell>
          <cell r="U712" t="str">
            <v>-</v>
          </cell>
        </row>
        <row r="713">
          <cell r="A713" t="str">
            <v>-</v>
          </cell>
          <cell r="O713">
            <v>0</v>
          </cell>
          <cell r="Q713" t="str">
            <v/>
          </cell>
          <cell r="U713" t="str">
            <v>-</v>
          </cell>
        </row>
        <row r="714">
          <cell r="A714" t="str">
            <v>-</v>
          </cell>
          <cell r="O714">
            <v>0</v>
          </cell>
          <cell r="Q714" t="str">
            <v/>
          </cell>
          <cell r="U714" t="str">
            <v>-</v>
          </cell>
        </row>
        <row r="715">
          <cell r="A715" t="str">
            <v>-</v>
          </cell>
          <cell r="O715">
            <v>0</v>
          </cell>
          <cell r="Q715" t="str">
            <v/>
          </cell>
          <cell r="U715" t="str">
            <v>-</v>
          </cell>
        </row>
        <row r="716">
          <cell r="A716" t="str">
            <v>-</v>
          </cell>
          <cell r="O716">
            <v>0</v>
          </cell>
          <cell r="Q716" t="str">
            <v/>
          </cell>
          <cell r="U716" t="str">
            <v>-</v>
          </cell>
        </row>
        <row r="717">
          <cell r="A717" t="str">
            <v>-</v>
          </cell>
          <cell r="O717">
            <v>0</v>
          </cell>
          <cell r="Q717" t="str">
            <v/>
          </cell>
          <cell r="U717" t="str">
            <v>-</v>
          </cell>
        </row>
        <row r="718">
          <cell r="A718" t="str">
            <v>-</v>
          </cell>
          <cell r="O718">
            <v>0</v>
          </cell>
          <cell r="Q718" t="str">
            <v/>
          </cell>
          <cell r="U718" t="str">
            <v>-</v>
          </cell>
        </row>
        <row r="719">
          <cell r="A719" t="str">
            <v>-</v>
          </cell>
          <cell r="O719">
            <v>0</v>
          </cell>
          <cell r="Q719" t="str">
            <v/>
          </cell>
          <cell r="U719" t="str">
            <v>-</v>
          </cell>
        </row>
        <row r="720">
          <cell r="A720" t="str">
            <v>-</v>
          </cell>
          <cell r="O720">
            <v>0</v>
          </cell>
          <cell r="Q720" t="str">
            <v/>
          </cell>
          <cell r="U720" t="str">
            <v>-</v>
          </cell>
        </row>
        <row r="721">
          <cell r="A721" t="str">
            <v>-</v>
          </cell>
          <cell r="O721">
            <v>0</v>
          </cell>
          <cell r="Q721" t="str">
            <v/>
          </cell>
          <cell r="U721" t="str">
            <v>-</v>
          </cell>
        </row>
        <row r="722">
          <cell r="A722" t="str">
            <v>-</v>
          </cell>
          <cell r="O722">
            <v>0</v>
          </cell>
          <cell r="Q722" t="str">
            <v/>
          </cell>
          <cell r="U722" t="str">
            <v>-</v>
          </cell>
        </row>
        <row r="723">
          <cell r="A723" t="str">
            <v>-</v>
          </cell>
          <cell r="O723">
            <v>0</v>
          </cell>
          <cell r="Q723" t="str">
            <v/>
          </cell>
          <cell r="U723" t="str">
            <v>-</v>
          </cell>
        </row>
        <row r="724">
          <cell r="A724" t="str">
            <v>-</v>
          </cell>
          <cell r="O724">
            <v>0</v>
          </cell>
          <cell r="Q724" t="str">
            <v/>
          </cell>
          <cell r="U724" t="str">
            <v>-</v>
          </cell>
        </row>
        <row r="725">
          <cell r="A725" t="str">
            <v>-</v>
          </cell>
          <cell r="O725">
            <v>0</v>
          </cell>
          <cell r="Q725" t="str">
            <v/>
          </cell>
          <cell r="U725" t="str">
            <v>-</v>
          </cell>
        </row>
        <row r="726">
          <cell r="A726" t="str">
            <v>-</v>
          </cell>
          <cell r="O726">
            <v>0</v>
          </cell>
          <cell r="Q726" t="str">
            <v/>
          </cell>
          <cell r="U726" t="str">
            <v>-</v>
          </cell>
        </row>
        <row r="727">
          <cell r="A727" t="str">
            <v>-</v>
          </cell>
          <cell r="O727">
            <v>0</v>
          </cell>
          <cell r="Q727" t="str">
            <v/>
          </cell>
          <cell r="U727" t="str">
            <v>-</v>
          </cell>
        </row>
        <row r="728">
          <cell r="A728" t="str">
            <v>-</v>
          </cell>
          <cell r="O728">
            <v>0</v>
          </cell>
          <cell r="Q728" t="str">
            <v/>
          </cell>
          <cell r="U728" t="str">
            <v>-</v>
          </cell>
        </row>
        <row r="729">
          <cell r="A729" t="str">
            <v>-</v>
          </cell>
          <cell r="O729">
            <v>0</v>
          </cell>
          <cell r="Q729" t="str">
            <v/>
          </cell>
          <cell r="U729" t="str">
            <v>-</v>
          </cell>
        </row>
        <row r="730">
          <cell r="A730" t="str">
            <v>-</v>
          </cell>
          <cell r="O730">
            <v>0</v>
          </cell>
          <cell r="Q730" t="str">
            <v/>
          </cell>
          <cell r="U730" t="str">
            <v>-</v>
          </cell>
        </row>
        <row r="731">
          <cell r="A731" t="str">
            <v>-</v>
          </cell>
          <cell r="O731">
            <v>0</v>
          </cell>
          <cell r="Q731" t="str">
            <v/>
          </cell>
          <cell r="U731" t="str">
            <v>-</v>
          </cell>
        </row>
        <row r="732">
          <cell r="A732" t="str">
            <v>-</v>
          </cell>
          <cell r="O732">
            <v>0</v>
          </cell>
          <cell r="Q732" t="str">
            <v/>
          </cell>
          <cell r="U732" t="str">
            <v>-</v>
          </cell>
        </row>
        <row r="733">
          <cell r="A733" t="str">
            <v>-</v>
          </cell>
          <cell r="O733">
            <v>0</v>
          </cell>
          <cell r="Q733" t="str">
            <v/>
          </cell>
          <cell r="U733" t="str">
            <v>-</v>
          </cell>
        </row>
        <row r="734">
          <cell r="A734" t="str">
            <v>-</v>
          </cell>
          <cell r="O734">
            <v>0</v>
          </cell>
          <cell r="Q734" t="str">
            <v/>
          </cell>
          <cell r="U734" t="str">
            <v>-</v>
          </cell>
        </row>
        <row r="735">
          <cell r="A735" t="str">
            <v>-</v>
          </cell>
          <cell r="O735">
            <v>0</v>
          </cell>
          <cell r="Q735" t="str">
            <v/>
          </cell>
          <cell r="U735" t="str">
            <v>-</v>
          </cell>
        </row>
        <row r="736">
          <cell r="A736" t="str">
            <v>-</v>
          </cell>
          <cell r="O736">
            <v>0</v>
          </cell>
          <cell r="Q736" t="str">
            <v/>
          </cell>
          <cell r="U736" t="str">
            <v>-</v>
          </cell>
        </row>
        <row r="737">
          <cell r="A737" t="str">
            <v>-</v>
          </cell>
          <cell r="O737">
            <v>0</v>
          </cell>
          <cell r="Q737" t="str">
            <v/>
          </cell>
          <cell r="U737" t="str">
            <v>-</v>
          </cell>
        </row>
        <row r="738">
          <cell r="A738" t="str">
            <v>-</v>
          </cell>
          <cell r="O738">
            <v>0</v>
          </cell>
          <cell r="Q738" t="str">
            <v/>
          </cell>
          <cell r="U738" t="str">
            <v>-</v>
          </cell>
        </row>
        <row r="739">
          <cell r="A739" t="str">
            <v>-</v>
          </cell>
          <cell r="O739">
            <v>0</v>
          </cell>
          <cell r="Q739" t="str">
            <v/>
          </cell>
          <cell r="U739" t="str">
            <v>-</v>
          </cell>
        </row>
        <row r="740">
          <cell r="A740" t="str">
            <v>-</v>
          </cell>
          <cell r="O740">
            <v>0</v>
          </cell>
          <cell r="Q740" t="str">
            <v/>
          </cell>
          <cell r="U740" t="str">
            <v>-</v>
          </cell>
        </row>
        <row r="741">
          <cell r="A741" t="str">
            <v>-</v>
          </cell>
          <cell r="O741">
            <v>0</v>
          </cell>
          <cell r="Q741" t="str">
            <v/>
          </cell>
          <cell r="U741" t="str">
            <v>-</v>
          </cell>
        </row>
        <row r="742">
          <cell r="A742" t="str">
            <v>-</v>
          </cell>
          <cell r="O742">
            <v>0</v>
          </cell>
          <cell r="Q742" t="str">
            <v/>
          </cell>
          <cell r="U742" t="str">
            <v>-</v>
          </cell>
        </row>
        <row r="743">
          <cell r="A743" t="str">
            <v>-</v>
          </cell>
          <cell r="O743">
            <v>0</v>
          </cell>
          <cell r="Q743" t="str">
            <v/>
          </cell>
          <cell r="U743" t="str">
            <v>-</v>
          </cell>
        </row>
        <row r="744">
          <cell r="A744" t="str">
            <v>-</v>
          </cell>
          <cell r="O744">
            <v>0</v>
          </cell>
          <cell r="Q744" t="str">
            <v/>
          </cell>
          <cell r="U744" t="str">
            <v>-</v>
          </cell>
        </row>
        <row r="745">
          <cell r="A745" t="str">
            <v>-</v>
          </cell>
          <cell r="O745">
            <v>0</v>
          </cell>
          <cell r="Q745" t="str">
            <v/>
          </cell>
          <cell r="U745" t="str">
            <v>-</v>
          </cell>
        </row>
        <row r="746">
          <cell r="A746" t="str">
            <v>-</v>
          </cell>
          <cell r="O746">
            <v>0</v>
          </cell>
          <cell r="Q746" t="str">
            <v/>
          </cell>
          <cell r="U746" t="str">
            <v>-</v>
          </cell>
        </row>
        <row r="747">
          <cell r="A747" t="str">
            <v>-</v>
          </cell>
          <cell r="O747">
            <v>0</v>
          </cell>
          <cell r="Q747" t="str">
            <v/>
          </cell>
          <cell r="U747" t="str">
            <v>-</v>
          </cell>
        </row>
        <row r="748">
          <cell r="A748" t="str">
            <v>-</v>
          </cell>
          <cell r="O748">
            <v>0</v>
          </cell>
          <cell r="Q748" t="str">
            <v/>
          </cell>
          <cell r="U748" t="str">
            <v>-</v>
          </cell>
        </row>
        <row r="749">
          <cell r="A749" t="str">
            <v>-</v>
          </cell>
          <cell r="O749">
            <v>0</v>
          </cell>
          <cell r="Q749" t="str">
            <v/>
          </cell>
          <cell r="U749" t="str">
            <v>-</v>
          </cell>
        </row>
        <row r="750">
          <cell r="A750" t="str">
            <v>-</v>
          </cell>
          <cell r="O750">
            <v>0</v>
          </cell>
          <cell r="Q750" t="str">
            <v/>
          </cell>
          <cell r="U750" t="str">
            <v>-</v>
          </cell>
        </row>
        <row r="751">
          <cell r="A751" t="str">
            <v>-</v>
          </cell>
          <cell r="O751">
            <v>0</v>
          </cell>
          <cell r="Q751" t="str">
            <v/>
          </cell>
          <cell r="U751" t="str">
            <v>-</v>
          </cell>
        </row>
        <row r="752">
          <cell r="A752" t="str">
            <v>-</v>
          </cell>
          <cell r="O752">
            <v>0</v>
          </cell>
          <cell r="Q752" t="str">
            <v/>
          </cell>
          <cell r="U752" t="str">
            <v>-</v>
          </cell>
        </row>
        <row r="753">
          <cell r="A753" t="str">
            <v>-</v>
          </cell>
          <cell r="O753">
            <v>0</v>
          </cell>
          <cell r="Q753" t="str">
            <v/>
          </cell>
          <cell r="U753" t="str">
            <v>-</v>
          </cell>
        </row>
        <row r="754">
          <cell r="A754" t="str">
            <v>-</v>
          </cell>
          <cell r="O754">
            <v>0</v>
          </cell>
          <cell r="Q754" t="str">
            <v/>
          </cell>
          <cell r="U754" t="str">
            <v>-</v>
          </cell>
        </row>
        <row r="755">
          <cell r="A755" t="str">
            <v>-</v>
          </cell>
          <cell r="O755">
            <v>0</v>
          </cell>
          <cell r="Q755" t="str">
            <v/>
          </cell>
          <cell r="U755" t="str">
            <v>-</v>
          </cell>
        </row>
        <row r="756">
          <cell r="A756" t="str">
            <v>-</v>
          </cell>
          <cell r="O756">
            <v>0</v>
          </cell>
          <cell r="Q756" t="str">
            <v/>
          </cell>
          <cell r="U756" t="str">
            <v>-</v>
          </cell>
        </row>
        <row r="757">
          <cell r="A757" t="str">
            <v>-</v>
          </cell>
          <cell r="O757">
            <v>0</v>
          </cell>
          <cell r="Q757" t="str">
            <v/>
          </cell>
          <cell r="U757" t="str">
            <v>-</v>
          </cell>
        </row>
        <row r="758">
          <cell r="A758" t="str">
            <v>-</v>
          </cell>
          <cell r="O758">
            <v>0</v>
          </cell>
          <cell r="Q758" t="str">
            <v/>
          </cell>
          <cell r="U758" t="str">
            <v>-</v>
          </cell>
        </row>
        <row r="759">
          <cell r="A759" t="str">
            <v>-</v>
          </cell>
          <cell r="O759">
            <v>0</v>
          </cell>
          <cell r="Q759" t="str">
            <v/>
          </cell>
          <cell r="U759" t="str">
            <v>-</v>
          </cell>
        </row>
        <row r="760">
          <cell r="A760" t="str">
            <v>-</v>
          </cell>
          <cell r="O760">
            <v>0</v>
          </cell>
          <cell r="Q760" t="str">
            <v/>
          </cell>
          <cell r="U760" t="str">
            <v>-</v>
          </cell>
        </row>
        <row r="761">
          <cell r="A761" t="str">
            <v>-</v>
          </cell>
          <cell r="O761">
            <v>0</v>
          </cell>
          <cell r="Q761" t="str">
            <v/>
          </cell>
          <cell r="U761" t="str">
            <v>-</v>
          </cell>
        </row>
        <row r="762">
          <cell r="A762" t="str">
            <v>-</v>
          </cell>
          <cell r="O762">
            <v>0</v>
          </cell>
          <cell r="Q762" t="str">
            <v/>
          </cell>
          <cell r="U762" t="str">
            <v>-</v>
          </cell>
        </row>
        <row r="763">
          <cell r="A763" t="str">
            <v>-</v>
          </cell>
          <cell r="O763">
            <v>0</v>
          </cell>
          <cell r="Q763" t="str">
            <v/>
          </cell>
          <cell r="U763" t="str">
            <v>-</v>
          </cell>
        </row>
        <row r="764">
          <cell r="A764" t="str">
            <v>-</v>
          </cell>
          <cell r="O764">
            <v>0</v>
          </cell>
          <cell r="Q764" t="str">
            <v/>
          </cell>
          <cell r="U764" t="str">
            <v>-</v>
          </cell>
        </row>
        <row r="765">
          <cell r="A765" t="str">
            <v>-</v>
          </cell>
          <cell r="O765">
            <v>0</v>
          </cell>
          <cell r="Q765" t="str">
            <v/>
          </cell>
          <cell r="U765" t="str">
            <v>-</v>
          </cell>
        </row>
        <row r="766">
          <cell r="A766" t="str">
            <v>-</v>
          </cell>
          <cell r="O766">
            <v>0</v>
          </cell>
          <cell r="Q766" t="str">
            <v/>
          </cell>
          <cell r="U766" t="str">
            <v>-</v>
          </cell>
        </row>
        <row r="767">
          <cell r="A767" t="str">
            <v>-</v>
          </cell>
          <cell r="O767">
            <v>0</v>
          </cell>
          <cell r="Q767" t="str">
            <v/>
          </cell>
          <cell r="U767" t="str">
            <v>-</v>
          </cell>
        </row>
        <row r="768">
          <cell r="A768" t="str">
            <v>-</v>
          </cell>
          <cell r="O768">
            <v>0</v>
          </cell>
          <cell r="Q768" t="str">
            <v/>
          </cell>
          <cell r="U768" t="str">
            <v>-</v>
          </cell>
        </row>
        <row r="769">
          <cell r="A769" t="str">
            <v>-</v>
          </cell>
          <cell r="O769">
            <v>0</v>
          </cell>
          <cell r="Q769" t="str">
            <v/>
          </cell>
          <cell r="U769" t="str">
            <v>-</v>
          </cell>
        </row>
        <row r="770">
          <cell r="A770" t="str">
            <v>-</v>
          </cell>
          <cell r="O770">
            <v>0</v>
          </cell>
          <cell r="Q770" t="str">
            <v/>
          </cell>
          <cell r="U770" t="str">
            <v>-</v>
          </cell>
        </row>
        <row r="771">
          <cell r="A771" t="str">
            <v>-</v>
          </cell>
          <cell r="O771">
            <v>0</v>
          </cell>
          <cell r="Q771" t="str">
            <v/>
          </cell>
          <cell r="U771" t="str">
            <v>-</v>
          </cell>
        </row>
        <row r="772">
          <cell r="A772" t="str">
            <v>-</v>
          </cell>
          <cell r="O772">
            <v>0</v>
          </cell>
          <cell r="Q772" t="str">
            <v/>
          </cell>
          <cell r="U772" t="str">
            <v>-</v>
          </cell>
        </row>
        <row r="773">
          <cell r="A773" t="str">
            <v>-</v>
          </cell>
          <cell r="O773">
            <v>0</v>
          </cell>
          <cell r="Q773" t="str">
            <v/>
          </cell>
          <cell r="U773" t="str">
            <v>-</v>
          </cell>
        </row>
        <row r="774">
          <cell r="A774" t="str">
            <v>-</v>
          </cell>
          <cell r="O774">
            <v>0</v>
          </cell>
          <cell r="Q774" t="str">
            <v/>
          </cell>
          <cell r="U774" t="str">
            <v>-</v>
          </cell>
        </row>
        <row r="775">
          <cell r="A775" t="str">
            <v>-</v>
          </cell>
          <cell r="O775">
            <v>0</v>
          </cell>
          <cell r="Q775" t="str">
            <v/>
          </cell>
          <cell r="U775" t="str">
            <v>-</v>
          </cell>
        </row>
        <row r="776">
          <cell r="A776" t="str">
            <v>-</v>
          </cell>
          <cell r="O776">
            <v>0</v>
          </cell>
          <cell r="Q776" t="str">
            <v/>
          </cell>
          <cell r="U776" t="str">
            <v>-</v>
          </cell>
        </row>
        <row r="777">
          <cell r="A777" t="str">
            <v>-</v>
          </cell>
          <cell r="O777">
            <v>0</v>
          </cell>
          <cell r="Q777" t="str">
            <v/>
          </cell>
          <cell r="U777" t="str">
            <v>-</v>
          </cell>
        </row>
        <row r="778">
          <cell r="A778" t="str">
            <v>-</v>
          </cell>
          <cell r="O778">
            <v>0</v>
          </cell>
          <cell r="Q778" t="str">
            <v/>
          </cell>
          <cell r="U778" t="str">
            <v>-</v>
          </cell>
        </row>
        <row r="779">
          <cell r="A779" t="str">
            <v>-</v>
          </cell>
          <cell r="O779">
            <v>0</v>
          </cell>
          <cell r="Q779" t="str">
            <v/>
          </cell>
          <cell r="U779" t="str">
            <v>-</v>
          </cell>
        </row>
        <row r="780">
          <cell r="A780" t="str">
            <v>-</v>
          </cell>
          <cell r="O780">
            <v>0</v>
          </cell>
          <cell r="Q780" t="str">
            <v/>
          </cell>
          <cell r="U780" t="str">
            <v>-</v>
          </cell>
        </row>
        <row r="781">
          <cell r="A781" t="str">
            <v>-</v>
          </cell>
          <cell r="O781">
            <v>0</v>
          </cell>
          <cell r="Q781" t="str">
            <v/>
          </cell>
          <cell r="U781" t="str">
            <v>-</v>
          </cell>
        </row>
        <row r="782">
          <cell r="A782" t="str">
            <v>-</v>
          </cell>
          <cell r="O782">
            <v>0</v>
          </cell>
          <cell r="Q782" t="str">
            <v/>
          </cell>
          <cell r="U782" t="str">
            <v>-</v>
          </cell>
        </row>
        <row r="783">
          <cell r="A783" t="str">
            <v>-</v>
          </cell>
          <cell r="O783">
            <v>0</v>
          </cell>
          <cell r="Q783" t="str">
            <v/>
          </cell>
          <cell r="U783" t="str">
            <v>-</v>
          </cell>
        </row>
        <row r="784">
          <cell r="A784" t="str">
            <v>-</v>
          </cell>
          <cell r="O784">
            <v>0</v>
          </cell>
          <cell r="Q784" t="str">
            <v/>
          </cell>
          <cell r="U784" t="str">
            <v>-</v>
          </cell>
        </row>
        <row r="785">
          <cell r="A785" t="str">
            <v>-</v>
          </cell>
          <cell r="O785">
            <v>0</v>
          </cell>
          <cell r="Q785" t="str">
            <v/>
          </cell>
          <cell r="U785" t="str">
            <v>-</v>
          </cell>
        </row>
        <row r="786">
          <cell r="A786" t="str">
            <v>-</v>
          </cell>
          <cell r="O786">
            <v>0</v>
          </cell>
          <cell r="Q786" t="str">
            <v/>
          </cell>
          <cell r="U786" t="str">
            <v>-</v>
          </cell>
        </row>
        <row r="787">
          <cell r="A787" t="str">
            <v>-</v>
          </cell>
          <cell r="O787">
            <v>0</v>
          </cell>
          <cell r="Q787" t="str">
            <v/>
          </cell>
          <cell r="U787" t="str">
            <v>-</v>
          </cell>
        </row>
        <row r="788">
          <cell r="A788" t="str">
            <v>-</v>
          </cell>
          <cell r="O788">
            <v>0</v>
          </cell>
          <cell r="Q788" t="str">
            <v/>
          </cell>
          <cell r="U788" t="str">
            <v>-</v>
          </cell>
        </row>
        <row r="789">
          <cell r="A789" t="str">
            <v>-</v>
          </cell>
          <cell r="O789">
            <v>0</v>
          </cell>
          <cell r="Q789" t="str">
            <v/>
          </cell>
          <cell r="U789" t="str">
            <v>-</v>
          </cell>
        </row>
        <row r="790">
          <cell r="A790" t="str">
            <v>-</v>
          </cell>
          <cell r="O790">
            <v>0</v>
          </cell>
          <cell r="Q790" t="str">
            <v/>
          </cell>
          <cell r="U790" t="str">
            <v>-</v>
          </cell>
        </row>
        <row r="791">
          <cell r="A791" t="str">
            <v>-</v>
          </cell>
          <cell r="O791">
            <v>0</v>
          </cell>
          <cell r="Q791" t="str">
            <v/>
          </cell>
          <cell r="U791" t="str">
            <v>-</v>
          </cell>
        </row>
        <row r="792">
          <cell r="A792" t="str">
            <v>-</v>
          </cell>
          <cell r="O792">
            <v>0</v>
          </cell>
          <cell r="Q792" t="str">
            <v/>
          </cell>
          <cell r="U792" t="str">
            <v>-</v>
          </cell>
        </row>
        <row r="793">
          <cell r="A793" t="str">
            <v>-</v>
          </cell>
          <cell r="O793">
            <v>0</v>
          </cell>
          <cell r="Q793" t="str">
            <v/>
          </cell>
          <cell r="U793" t="str">
            <v>-</v>
          </cell>
        </row>
        <row r="794">
          <cell r="A794" t="str">
            <v>-</v>
          </cell>
          <cell r="O794">
            <v>0</v>
          </cell>
          <cell r="Q794" t="str">
            <v/>
          </cell>
          <cell r="U794" t="str">
            <v>-</v>
          </cell>
        </row>
        <row r="795">
          <cell r="A795" t="str">
            <v>-</v>
          </cell>
          <cell r="O795">
            <v>0</v>
          </cell>
          <cell r="Q795" t="str">
            <v/>
          </cell>
          <cell r="U795" t="str">
            <v>-</v>
          </cell>
        </row>
        <row r="796">
          <cell r="A796" t="str">
            <v>-</v>
          </cell>
          <cell r="O796">
            <v>0</v>
          </cell>
          <cell r="Q796" t="str">
            <v/>
          </cell>
          <cell r="U796" t="str">
            <v>-</v>
          </cell>
        </row>
        <row r="797">
          <cell r="A797" t="str">
            <v>-</v>
          </cell>
          <cell r="O797">
            <v>0</v>
          </cell>
          <cell r="Q797" t="str">
            <v/>
          </cell>
          <cell r="U797" t="str">
            <v>-</v>
          </cell>
        </row>
        <row r="798">
          <cell r="A798" t="str">
            <v>-</v>
          </cell>
          <cell r="O798">
            <v>0</v>
          </cell>
          <cell r="Q798" t="str">
            <v/>
          </cell>
          <cell r="U798" t="str">
            <v>-</v>
          </cell>
        </row>
        <row r="799">
          <cell r="A799" t="str">
            <v>-</v>
          </cell>
          <cell r="O799">
            <v>0</v>
          </cell>
          <cell r="Q799" t="str">
            <v/>
          </cell>
          <cell r="U799" t="str">
            <v>-</v>
          </cell>
        </row>
        <row r="800">
          <cell r="A800" t="str">
            <v>-</v>
          </cell>
          <cell r="O800">
            <v>0</v>
          </cell>
          <cell r="Q800" t="str">
            <v/>
          </cell>
          <cell r="U800" t="str">
            <v>-</v>
          </cell>
        </row>
        <row r="801">
          <cell r="A801" t="str">
            <v>-</v>
          </cell>
          <cell r="O801">
            <v>0</v>
          </cell>
          <cell r="Q801" t="str">
            <v/>
          </cell>
          <cell r="U801" t="str">
            <v>-</v>
          </cell>
        </row>
        <row r="802">
          <cell r="A802" t="str">
            <v>-</v>
          </cell>
          <cell r="O802">
            <v>0</v>
          </cell>
          <cell r="Q802" t="str">
            <v/>
          </cell>
          <cell r="U802" t="str">
            <v>-</v>
          </cell>
        </row>
        <row r="803">
          <cell r="A803" t="str">
            <v>-</v>
          </cell>
          <cell r="O803">
            <v>0</v>
          </cell>
          <cell r="Q803" t="str">
            <v/>
          </cell>
          <cell r="U803" t="str">
            <v>-</v>
          </cell>
        </row>
        <row r="804">
          <cell r="A804" t="str">
            <v>-</v>
          </cell>
          <cell r="O804">
            <v>0</v>
          </cell>
          <cell r="Q804" t="str">
            <v/>
          </cell>
          <cell r="U804" t="str">
            <v>-</v>
          </cell>
        </row>
        <row r="805">
          <cell r="A805" t="str">
            <v>-</v>
          </cell>
          <cell r="O805">
            <v>0</v>
          </cell>
          <cell r="Q805" t="str">
            <v/>
          </cell>
          <cell r="U805" t="str">
            <v>-</v>
          </cell>
        </row>
        <row r="806">
          <cell r="A806" t="str">
            <v>-</v>
          </cell>
          <cell r="O806">
            <v>0</v>
          </cell>
          <cell r="Q806" t="str">
            <v/>
          </cell>
          <cell r="U806" t="str">
            <v>-</v>
          </cell>
        </row>
        <row r="807">
          <cell r="A807" t="str">
            <v>-</v>
          </cell>
          <cell r="O807">
            <v>0</v>
          </cell>
          <cell r="Q807" t="str">
            <v/>
          </cell>
          <cell r="U807" t="str">
            <v>-</v>
          </cell>
        </row>
        <row r="808">
          <cell r="A808" t="str">
            <v>-</v>
          </cell>
          <cell r="O808">
            <v>0</v>
          </cell>
          <cell r="Q808" t="str">
            <v/>
          </cell>
          <cell r="U808" t="str">
            <v>-</v>
          </cell>
        </row>
        <row r="809">
          <cell r="A809" t="str">
            <v>-</v>
          </cell>
          <cell r="O809">
            <v>0</v>
          </cell>
          <cell r="Q809" t="str">
            <v/>
          </cell>
          <cell r="U809" t="str">
            <v>-</v>
          </cell>
        </row>
        <row r="810">
          <cell r="A810" t="str">
            <v>-</v>
          </cell>
          <cell r="O810">
            <v>0</v>
          </cell>
          <cell r="Q810" t="str">
            <v/>
          </cell>
          <cell r="U810" t="str">
            <v>-</v>
          </cell>
        </row>
        <row r="811">
          <cell r="A811" t="str">
            <v>-</v>
          </cell>
          <cell r="O811">
            <v>0</v>
          </cell>
          <cell r="Q811" t="str">
            <v/>
          </cell>
          <cell r="U811" t="str">
            <v>-</v>
          </cell>
        </row>
        <row r="812">
          <cell r="A812" t="str">
            <v>-</v>
          </cell>
          <cell r="O812">
            <v>0</v>
          </cell>
          <cell r="Q812" t="str">
            <v/>
          </cell>
          <cell r="U812" t="str">
            <v>-</v>
          </cell>
        </row>
        <row r="813">
          <cell r="A813" t="str">
            <v>-</v>
          </cell>
          <cell r="O813">
            <v>0</v>
          </cell>
          <cell r="Q813" t="str">
            <v/>
          </cell>
          <cell r="U813" t="str">
            <v>-</v>
          </cell>
        </row>
        <row r="814">
          <cell r="A814" t="str">
            <v>-</v>
          </cell>
          <cell r="O814">
            <v>0</v>
          </cell>
          <cell r="Q814" t="str">
            <v/>
          </cell>
          <cell r="U814" t="str">
            <v>-</v>
          </cell>
        </row>
        <row r="815">
          <cell r="A815" t="str">
            <v>-</v>
          </cell>
          <cell r="O815">
            <v>0</v>
          </cell>
          <cell r="Q815" t="str">
            <v/>
          </cell>
          <cell r="U815" t="str">
            <v>-</v>
          </cell>
        </row>
        <row r="816">
          <cell r="A816" t="str">
            <v>-</v>
          </cell>
          <cell r="O816">
            <v>0</v>
          </cell>
          <cell r="Q816" t="str">
            <v/>
          </cell>
          <cell r="U816" t="str">
            <v>-</v>
          </cell>
        </row>
        <row r="817">
          <cell r="A817" t="str">
            <v>-</v>
          </cell>
          <cell r="O817">
            <v>0</v>
          </cell>
          <cell r="Q817" t="str">
            <v/>
          </cell>
          <cell r="U817" t="str">
            <v>-</v>
          </cell>
        </row>
        <row r="818">
          <cell r="A818" t="str">
            <v>-</v>
          </cell>
          <cell r="O818">
            <v>0</v>
          </cell>
          <cell r="Q818" t="str">
            <v/>
          </cell>
          <cell r="U818" t="str">
            <v>-</v>
          </cell>
        </row>
        <row r="819">
          <cell r="A819" t="str">
            <v>-</v>
          </cell>
          <cell r="O819">
            <v>0</v>
          </cell>
          <cell r="Q819" t="str">
            <v/>
          </cell>
          <cell r="U819" t="str">
            <v>-</v>
          </cell>
        </row>
        <row r="820">
          <cell r="A820" t="str">
            <v>-</v>
          </cell>
          <cell r="O820">
            <v>0</v>
          </cell>
          <cell r="Q820" t="str">
            <v/>
          </cell>
          <cell r="U820" t="str">
            <v>-</v>
          </cell>
        </row>
        <row r="821">
          <cell r="A821" t="str">
            <v>-</v>
          </cell>
          <cell r="O821">
            <v>0</v>
          </cell>
          <cell r="Q821" t="str">
            <v/>
          </cell>
          <cell r="U821" t="str">
            <v>-</v>
          </cell>
        </row>
        <row r="822">
          <cell r="A822" t="str">
            <v>-</v>
          </cell>
          <cell r="O822">
            <v>0</v>
          </cell>
          <cell r="Q822" t="str">
            <v/>
          </cell>
          <cell r="U822" t="str">
            <v>-</v>
          </cell>
        </row>
        <row r="823">
          <cell r="A823" t="str">
            <v>-</v>
          </cell>
          <cell r="O823">
            <v>0</v>
          </cell>
          <cell r="Q823" t="str">
            <v/>
          </cell>
          <cell r="U823" t="str">
            <v>-</v>
          </cell>
        </row>
        <row r="824">
          <cell r="A824" t="str">
            <v>-</v>
          </cell>
          <cell r="O824">
            <v>0</v>
          </cell>
          <cell r="Q824" t="str">
            <v/>
          </cell>
          <cell r="U824" t="str">
            <v>-</v>
          </cell>
        </row>
        <row r="825">
          <cell r="A825" t="str">
            <v>-</v>
          </cell>
          <cell r="O825">
            <v>0</v>
          </cell>
          <cell r="Q825" t="str">
            <v/>
          </cell>
          <cell r="U825" t="str">
            <v>-</v>
          </cell>
        </row>
        <row r="826">
          <cell r="A826" t="str">
            <v>-</v>
          </cell>
          <cell r="O826">
            <v>0</v>
          </cell>
          <cell r="Q826" t="str">
            <v/>
          </cell>
          <cell r="U826" t="str">
            <v>-</v>
          </cell>
        </row>
        <row r="827">
          <cell r="A827" t="str">
            <v>-</v>
          </cell>
          <cell r="O827">
            <v>0</v>
          </cell>
          <cell r="Q827" t="str">
            <v/>
          </cell>
          <cell r="U827" t="str">
            <v>-</v>
          </cell>
        </row>
        <row r="828">
          <cell r="A828" t="str">
            <v>-</v>
          </cell>
          <cell r="O828">
            <v>0</v>
          </cell>
          <cell r="Q828" t="str">
            <v/>
          </cell>
          <cell r="U828" t="str">
            <v>-</v>
          </cell>
        </row>
        <row r="829">
          <cell r="A829" t="str">
            <v>-</v>
          </cell>
          <cell r="O829">
            <v>0</v>
          </cell>
          <cell r="Q829" t="str">
            <v/>
          </cell>
          <cell r="U829" t="str">
            <v>-</v>
          </cell>
        </row>
        <row r="830">
          <cell r="A830" t="str">
            <v>-</v>
          </cell>
          <cell r="O830">
            <v>0</v>
          </cell>
          <cell r="Q830" t="str">
            <v/>
          </cell>
          <cell r="U830" t="str">
            <v>-</v>
          </cell>
        </row>
        <row r="831">
          <cell r="A831" t="str">
            <v>-</v>
          </cell>
          <cell r="O831">
            <v>0</v>
          </cell>
          <cell r="Q831" t="str">
            <v/>
          </cell>
          <cell r="U831" t="str">
            <v>-</v>
          </cell>
        </row>
        <row r="832">
          <cell r="A832" t="str">
            <v>-</v>
          </cell>
          <cell r="O832">
            <v>0</v>
          </cell>
          <cell r="Q832" t="str">
            <v/>
          </cell>
          <cell r="U832" t="str">
            <v>-</v>
          </cell>
        </row>
        <row r="833">
          <cell r="A833" t="str">
            <v>-</v>
          </cell>
          <cell r="O833">
            <v>0</v>
          </cell>
          <cell r="Q833" t="str">
            <v/>
          </cell>
          <cell r="U833" t="str">
            <v>-</v>
          </cell>
        </row>
        <row r="834">
          <cell r="A834" t="str">
            <v>-</v>
          </cell>
          <cell r="O834">
            <v>0</v>
          </cell>
          <cell r="Q834" t="str">
            <v/>
          </cell>
          <cell r="U834" t="str">
            <v>-</v>
          </cell>
        </row>
        <row r="835">
          <cell r="A835" t="str">
            <v>-</v>
          </cell>
          <cell r="O835">
            <v>0</v>
          </cell>
          <cell r="Q835" t="str">
            <v/>
          </cell>
          <cell r="U835" t="str">
            <v>-</v>
          </cell>
        </row>
        <row r="836">
          <cell r="A836" t="str">
            <v>-</v>
          </cell>
          <cell r="O836">
            <v>0</v>
          </cell>
          <cell r="Q836" t="str">
            <v/>
          </cell>
          <cell r="U836" t="str">
            <v>-</v>
          </cell>
        </row>
        <row r="837">
          <cell r="A837" t="str">
            <v>-</v>
          </cell>
          <cell r="O837">
            <v>0</v>
          </cell>
          <cell r="Q837" t="str">
            <v/>
          </cell>
          <cell r="U837" t="str">
            <v>-</v>
          </cell>
        </row>
        <row r="838">
          <cell r="A838" t="str">
            <v>-</v>
          </cell>
          <cell r="O838">
            <v>0</v>
          </cell>
          <cell r="Q838" t="str">
            <v/>
          </cell>
          <cell r="U838" t="str">
            <v>-</v>
          </cell>
        </row>
        <row r="839">
          <cell r="A839" t="str">
            <v>-</v>
          </cell>
          <cell r="O839">
            <v>0</v>
          </cell>
          <cell r="Q839" t="str">
            <v/>
          </cell>
          <cell r="U839" t="str">
            <v>-</v>
          </cell>
        </row>
        <row r="840">
          <cell r="A840" t="str">
            <v>-</v>
          </cell>
          <cell r="O840">
            <v>0</v>
          </cell>
          <cell r="Q840" t="str">
            <v/>
          </cell>
          <cell r="U840" t="str">
            <v>-</v>
          </cell>
        </row>
        <row r="841">
          <cell r="A841" t="str">
            <v>-</v>
          </cell>
          <cell r="O841">
            <v>0</v>
          </cell>
          <cell r="Q841" t="str">
            <v/>
          </cell>
          <cell r="U841" t="str">
            <v>-</v>
          </cell>
        </row>
        <row r="842">
          <cell r="A842" t="str">
            <v>-</v>
          </cell>
          <cell r="O842">
            <v>0</v>
          </cell>
          <cell r="Q842" t="str">
            <v/>
          </cell>
          <cell r="U842" t="str">
            <v>-</v>
          </cell>
        </row>
        <row r="843">
          <cell r="A843" t="str">
            <v>-</v>
          </cell>
          <cell r="O843">
            <v>0</v>
          </cell>
          <cell r="Q843" t="str">
            <v/>
          </cell>
          <cell r="U843" t="str">
            <v>-</v>
          </cell>
        </row>
        <row r="844">
          <cell r="A844" t="str">
            <v>-</v>
          </cell>
          <cell r="O844">
            <v>0</v>
          </cell>
          <cell r="Q844" t="str">
            <v/>
          </cell>
          <cell r="U844" t="str">
            <v>-</v>
          </cell>
        </row>
        <row r="845">
          <cell r="A845" t="str">
            <v>-</v>
          </cell>
          <cell r="O845">
            <v>0</v>
          </cell>
          <cell r="Q845" t="str">
            <v/>
          </cell>
          <cell r="U845" t="str">
            <v>-</v>
          </cell>
        </row>
        <row r="846">
          <cell r="A846" t="str">
            <v>-</v>
          </cell>
          <cell r="O846">
            <v>0</v>
          </cell>
          <cell r="Q846" t="str">
            <v/>
          </cell>
          <cell r="U846" t="str">
            <v>-</v>
          </cell>
        </row>
        <row r="847">
          <cell r="A847" t="str">
            <v>-</v>
          </cell>
          <cell r="O847">
            <v>0</v>
          </cell>
          <cell r="Q847" t="str">
            <v/>
          </cell>
          <cell r="U847" t="str">
            <v>-</v>
          </cell>
        </row>
        <row r="848">
          <cell r="A848" t="str">
            <v>-</v>
          </cell>
          <cell r="O848">
            <v>0</v>
          </cell>
          <cell r="Q848" t="str">
            <v/>
          </cell>
          <cell r="U848" t="str">
            <v>-</v>
          </cell>
        </row>
        <row r="849">
          <cell r="A849" t="str">
            <v>-</v>
          </cell>
          <cell r="O849">
            <v>0</v>
          </cell>
          <cell r="Q849" t="str">
            <v/>
          </cell>
          <cell r="U849" t="str">
            <v>-</v>
          </cell>
        </row>
        <row r="850">
          <cell r="A850" t="str">
            <v>-</v>
          </cell>
          <cell r="O850">
            <v>0</v>
          </cell>
          <cell r="Q850" t="str">
            <v/>
          </cell>
          <cell r="U850" t="str">
            <v>-</v>
          </cell>
        </row>
        <row r="851">
          <cell r="A851" t="str">
            <v>-</v>
          </cell>
          <cell r="O851">
            <v>0</v>
          </cell>
          <cell r="Q851" t="str">
            <v/>
          </cell>
          <cell r="U851" t="str">
            <v>-</v>
          </cell>
        </row>
        <row r="852">
          <cell r="A852" t="str">
            <v>-</v>
          </cell>
          <cell r="O852">
            <v>0</v>
          </cell>
          <cell r="Q852" t="str">
            <v/>
          </cell>
          <cell r="U852" t="str">
            <v>-</v>
          </cell>
        </row>
        <row r="853">
          <cell r="A853" t="str">
            <v>-</v>
          </cell>
          <cell r="O853">
            <v>0</v>
          </cell>
          <cell r="Q853" t="str">
            <v/>
          </cell>
          <cell r="U853" t="str">
            <v>-</v>
          </cell>
        </row>
        <row r="854">
          <cell r="A854" t="str">
            <v>-</v>
          </cell>
          <cell r="O854">
            <v>0</v>
          </cell>
          <cell r="Q854" t="str">
            <v/>
          </cell>
          <cell r="U854" t="str">
            <v>-</v>
          </cell>
        </row>
        <row r="855">
          <cell r="A855" t="str">
            <v>-</v>
          </cell>
          <cell r="O855">
            <v>0</v>
          </cell>
          <cell r="Q855" t="str">
            <v/>
          </cell>
          <cell r="U855" t="str">
            <v>-</v>
          </cell>
        </row>
        <row r="856">
          <cell r="A856" t="str">
            <v>-</v>
          </cell>
          <cell r="O856">
            <v>0</v>
          </cell>
          <cell r="Q856" t="str">
            <v/>
          </cell>
          <cell r="U856" t="str">
            <v>-</v>
          </cell>
        </row>
        <row r="857">
          <cell r="A857" t="str">
            <v>-</v>
          </cell>
          <cell r="O857">
            <v>0</v>
          </cell>
          <cell r="Q857" t="str">
            <v/>
          </cell>
          <cell r="U857" t="str">
            <v>-</v>
          </cell>
        </row>
        <row r="858">
          <cell r="A858" t="str">
            <v>-</v>
          </cell>
          <cell r="O858">
            <v>0</v>
          </cell>
          <cell r="Q858" t="str">
            <v/>
          </cell>
          <cell r="U858" t="str">
            <v>-</v>
          </cell>
        </row>
        <row r="859">
          <cell r="A859" t="str">
            <v>-</v>
          </cell>
          <cell r="O859">
            <v>0</v>
          </cell>
          <cell r="Q859" t="str">
            <v/>
          </cell>
          <cell r="U859" t="str">
            <v>-</v>
          </cell>
        </row>
        <row r="860">
          <cell r="A860" t="str">
            <v>-</v>
          </cell>
          <cell r="O860">
            <v>0</v>
          </cell>
          <cell r="Q860" t="str">
            <v/>
          </cell>
          <cell r="U860" t="str">
            <v>-</v>
          </cell>
        </row>
        <row r="861">
          <cell r="A861" t="str">
            <v>-</v>
          </cell>
          <cell r="O861">
            <v>0</v>
          </cell>
          <cell r="Q861" t="str">
            <v/>
          </cell>
          <cell r="U861" t="str">
            <v>-</v>
          </cell>
        </row>
        <row r="862">
          <cell r="A862" t="str">
            <v>-</v>
          </cell>
          <cell r="O862">
            <v>0</v>
          </cell>
          <cell r="Q862" t="str">
            <v/>
          </cell>
          <cell r="U862" t="str">
            <v>-</v>
          </cell>
        </row>
        <row r="863">
          <cell r="A863" t="str">
            <v>-</v>
          </cell>
          <cell r="O863">
            <v>0</v>
          </cell>
          <cell r="Q863" t="str">
            <v/>
          </cell>
          <cell r="U863" t="str">
            <v>-</v>
          </cell>
        </row>
        <row r="864">
          <cell r="A864" t="str">
            <v>-</v>
          </cell>
          <cell r="O864">
            <v>0</v>
          </cell>
          <cell r="Q864" t="str">
            <v/>
          </cell>
          <cell r="U864" t="str">
            <v>-</v>
          </cell>
        </row>
        <row r="865">
          <cell r="A865" t="str">
            <v>-</v>
          </cell>
          <cell r="O865">
            <v>0</v>
          </cell>
          <cell r="Q865" t="str">
            <v/>
          </cell>
          <cell r="U865" t="str">
            <v>-</v>
          </cell>
        </row>
        <row r="866">
          <cell r="A866" t="str">
            <v>-</v>
          </cell>
          <cell r="O866">
            <v>0</v>
          </cell>
          <cell r="Q866" t="str">
            <v/>
          </cell>
          <cell r="U866" t="str">
            <v>-</v>
          </cell>
        </row>
        <row r="867">
          <cell r="A867" t="str">
            <v>-</v>
          </cell>
          <cell r="O867">
            <v>0</v>
          </cell>
          <cell r="Q867" t="str">
            <v/>
          </cell>
          <cell r="U867" t="str">
            <v>-</v>
          </cell>
        </row>
        <row r="868">
          <cell r="A868" t="str">
            <v>-</v>
          </cell>
          <cell r="O868">
            <v>0</v>
          </cell>
          <cell r="Q868" t="str">
            <v/>
          </cell>
          <cell r="U868" t="str">
            <v>-</v>
          </cell>
        </row>
        <row r="869">
          <cell r="A869" t="str">
            <v>-</v>
          </cell>
          <cell r="O869">
            <v>0</v>
          </cell>
          <cell r="Q869" t="str">
            <v/>
          </cell>
          <cell r="U869" t="str">
            <v>-</v>
          </cell>
        </row>
        <row r="870">
          <cell r="A870" t="str">
            <v>-</v>
          </cell>
          <cell r="O870">
            <v>0</v>
          </cell>
          <cell r="Q870" t="str">
            <v/>
          </cell>
          <cell r="U870" t="str">
            <v>-</v>
          </cell>
        </row>
        <row r="871">
          <cell r="A871" t="str">
            <v>-</v>
          </cell>
          <cell r="O871">
            <v>0</v>
          </cell>
          <cell r="Q871" t="str">
            <v/>
          </cell>
          <cell r="U871" t="str">
            <v>-</v>
          </cell>
        </row>
        <row r="872">
          <cell r="A872" t="str">
            <v>-</v>
          </cell>
          <cell r="O872">
            <v>0</v>
          </cell>
          <cell r="Q872" t="str">
            <v/>
          </cell>
          <cell r="U872" t="str">
            <v>-</v>
          </cell>
        </row>
        <row r="873">
          <cell r="A873" t="str">
            <v>-</v>
          </cell>
          <cell r="O873">
            <v>0</v>
          </cell>
          <cell r="Q873" t="str">
            <v/>
          </cell>
          <cell r="U873" t="str">
            <v>-</v>
          </cell>
        </row>
        <row r="874">
          <cell r="A874" t="str">
            <v>-</v>
          </cell>
          <cell r="O874">
            <v>0</v>
          </cell>
          <cell r="Q874" t="str">
            <v/>
          </cell>
          <cell r="U874" t="str">
            <v>-</v>
          </cell>
        </row>
        <row r="875">
          <cell r="A875" t="str">
            <v>-</v>
          </cell>
          <cell r="O875">
            <v>0</v>
          </cell>
          <cell r="Q875" t="str">
            <v/>
          </cell>
          <cell r="U875" t="str">
            <v>-</v>
          </cell>
        </row>
        <row r="876">
          <cell r="A876" t="str">
            <v>-</v>
          </cell>
          <cell r="O876">
            <v>0</v>
          </cell>
          <cell r="Q876" t="str">
            <v/>
          </cell>
          <cell r="U876" t="str">
            <v>-</v>
          </cell>
        </row>
        <row r="877">
          <cell r="A877" t="str">
            <v>-</v>
          </cell>
          <cell r="O877">
            <v>0</v>
          </cell>
          <cell r="Q877" t="str">
            <v/>
          </cell>
          <cell r="U877" t="str">
            <v>-</v>
          </cell>
        </row>
        <row r="878">
          <cell r="A878" t="str">
            <v>-</v>
          </cell>
          <cell r="O878">
            <v>0</v>
          </cell>
          <cell r="Q878" t="str">
            <v/>
          </cell>
          <cell r="U878" t="str">
            <v>-</v>
          </cell>
        </row>
        <row r="879">
          <cell r="A879" t="str">
            <v>-</v>
          </cell>
          <cell r="O879">
            <v>0</v>
          </cell>
          <cell r="Q879" t="str">
            <v/>
          </cell>
          <cell r="U879" t="str">
            <v>-</v>
          </cell>
        </row>
        <row r="880">
          <cell r="A880" t="str">
            <v>-</v>
          </cell>
          <cell r="O880">
            <v>0</v>
          </cell>
          <cell r="Q880" t="str">
            <v/>
          </cell>
          <cell r="U880" t="str">
            <v>-</v>
          </cell>
        </row>
        <row r="881">
          <cell r="A881" t="str">
            <v>-</v>
          </cell>
          <cell r="O881">
            <v>0</v>
          </cell>
          <cell r="Q881" t="str">
            <v/>
          </cell>
          <cell r="U881" t="str">
            <v>-</v>
          </cell>
        </row>
        <row r="882">
          <cell r="A882" t="str">
            <v>-</v>
          </cell>
          <cell r="O882">
            <v>0</v>
          </cell>
          <cell r="Q882" t="str">
            <v/>
          </cell>
          <cell r="U882" t="str">
            <v>-</v>
          </cell>
        </row>
        <row r="883">
          <cell r="A883" t="str">
            <v>-</v>
          </cell>
          <cell r="O883">
            <v>0</v>
          </cell>
          <cell r="Q883" t="str">
            <v/>
          </cell>
          <cell r="U883" t="str">
            <v>-</v>
          </cell>
        </row>
        <row r="884">
          <cell r="A884" t="str">
            <v>-</v>
          </cell>
          <cell r="O884">
            <v>0</v>
          </cell>
          <cell r="Q884" t="str">
            <v/>
          </cell>
          <cell r="U884" t="str">
            <v>-</v>
          </cell>
        </row>
        <row r="885">
          <cell r="A885" t="str">
            <v>-</v>
          </cell>
          <cell r="O885">
            <v>0</v>
          </cell>
          <cell r="Q885" t="str">
            <v/>
          </cell>
          <cell r="U885" t="str">
            <v>-</v>
          </cell>
        </row>
        <row r="886">
          <cell r="A886" t="str">
            <v>-</v>
          </cell>
          <cell r="O886">
            <v>0</v>
          </cell>
          <cell r="Q886" t="str">
            <v/>
          </cell>
          <cell r="U886" t="str">
            <v>-</v>
          </cell>
        </row>
        <row r="887">
          <cell r="A887" t="str">
            <v>-</v>
          </cell>
          <cell r="O887">
            <v>0</v>
          </cell>
          <cell r="Q887" t="str">
            <v/>
          </cell>
          <cell r="U887" t="str">
            <v>-</v>
          </cell>
        </row>
        <row r="888">
          <cell r="A888" t="str">
            <v>-</v>
          </cell>
          <cell r="O888">
            <v>0</v>
          </cell>
          <cell r="Q888" t="str">
            <v/>
          </cell>
          <cell r="U888" t="str">
            <v>-</v>
          </cell>
        </row>
        <row r="889">
          <cell r="A889" t="str">
            <v>-</v>
          </cell>
          <cell r="O889">
            <v>0</v>
          </cell>
          <cell r="Q889" t="str">
            <v/>
          </cell>
          <cell r="U889" t="str">
            <v>-</v>
          </cell>
        </row>
        <row r="890">
          <cell r="A890" t="str">
            <v>-</v>
          </cell>
          <cell r="O890">
            <v>0</v>
          </cell>
          <cell r="Q890" t="str">
            <v/>
          </cell>
          <cell r="U890" t="str">
            <v>-</v>
          </cell>
        </row>
        <row r="891">
          <cell r="A891" t="str">
            <v>-</v>
          </cell>
          <cell r="O891">
            <v>0</v>
          </cell>
          <cell r="Q891" t="str">
            <v/>
          </cell>
          <cell r="U891" t="str">
            <v>-</v>
          </cell>
        </row>
        <row r="892">
          <cell r="A892" t="str">
            <v>-</v>
          </cell>
          <cell r="O892">
            <v>0</v>
          </cell>
          <cell r="Q892" t="str">
            <v/>
          </cell>
          <cell r="U892" t="str">
            <v>-</v>
          </cell>
        </row>
        <row r="893">
          <cell r="A893" t="str">
            <v>-</v>
          </cell>
          <cell r="O893">
            <v>0</v>
          </cell>
          <cell r="Q893" t="str">
            <v/>
          </cell>
          <cell r="U893" t="str">
            <v>-</v>
          </cell>
        </row>
        <row r="894">
          <cell r="A894" t="str">
            <v>-</v>
          </cell>
          <cell r="O894">
            <v>0</v>
          </cell>
          <cell r="Q894" t="str">
            <v/>
          </cell>
          <cell r="U894" t="str">
            <v>-</v>
          </cell>
        </row>
        <row r="895">
          <cell r="A895" t="str">
            <v>-</v>
          </cell>
          <cell r="O895">
            <v>0</v>
          </cell>
          <cell r="Q895" t="str">
            <v/>
          </cell>
          <cell r="U895" t="str">
            <v>-</v>
          </cell>
        </row>
        <row r="896">
          <cell r="A896" t="str">
            <v>-</v>
          </cell>
          <cell r="O896">
            <v>0</v>
          </cell>
          <cell r="Q896" t="str">
            <v/>
          </cell>
          <cell r="U896" t="str">
            <v>-</v>
          </cell>
        </row>
        <row r="897">
          <cell r="A897" t="str">
            <v>-</v>
          </cell>
          <cell r="O897">
            <v>0</v>
          </cell>
          <cell r="Q897" t="str">
            <v/>
          </cell>
          <cell r="U897" t="str">
            <v>-</v>
          </cell>
        </row>
        <row r="898">
          <cell r="A898" t="str">
            <v>-</v>
          </cell>
          <cell r="O898">
            <v>0</v>
          </cell>
          <cell r="Q898" t="str">
            <v/>
          </cell>
          <cell r="U898" t="str">
            <v>-</v>
          </cell>
        </row>
        <row r="899">
          <cell r="A899" t="str">
            <v>-</v>
          </cell>
          <cell r="O899">
            <v>0</v>
          </cell>
          <cell r="Q899" t="str">
            <v/>
          </cell>
          <cell r="U899" t="str">
            <v>-</v>
          </cell>
        </row>
        <row r="900">
          <cell r="A900" t="str">
            <v>-</v>
          </cell>
          <cell r="O900">
            <v>0</v>
          </cell>
          <cell r="Q900" t="str">
            <v/>
          </cell>
          <cell r="U900" t="str">
            <v>-</v>
          </cell>
        </row>
        <row r="901">
          <cell r="A901" t="str">
            <v>-</v>
          </cell>
          <cell r="O901">
            <v>0</v>
          </cell>
          <cell r="Q901" t="str">
            <v/>
          </cell>
          <cell r="U901" t="str">
            <v>-</v>
          </cell>
        </row>
        <row r="902">
          <cell r="A902" t="str">
            <v>-</v>
          </cell>
          <cell r="O902">
            <v>0</v>
          </cell>
          <cell r="Q902" t="str">
            <v/>
          </cell>
          <cell r="U902" t="str">
            <v>-</v>
          </cell>
        </row>
        <row r="903">
          <cell r="A903" t="str">
            <v>-</v>
          </cell>
          <cell r="O903">
            <v>0</v>
          </cell>
          <cell r="Q903" t="str">
            <v/>
          </cell>
          <cell r="U903" t="str">
            <v>-</v>
          </cell>
        </row>
        <row r="904">
          <cell r="A904" t="str">
            <v>-</v>
          </cell>
          <cell r="O904">
            <v>0</v>
          </cell>
          <cell r="Q904" t="str">
            <v/>
          </cell>
          <cell r="U904" t="str">
            <v>-</v>
          </cell>
        </row>
        <row r="905">
          <cell r="A905" t="str">
            <v>-</v>
          </cell>
          <cell r="O905">
            <v>0</v>
          </cell>
          <cell r="Q905" t="str">
            <v/>
          </cell>
          <cell r="U905" t="str">
            <v>-</v>
          </cell>
        </row>
        <row r="906">
          <cell r="A906" t="str">
            <v>-</v>
          </cell>
          <cell r="O906">
            <v>0</v>
          </cell>
          <cell r="Q906" t="str">
            <v/>
          </cell>
          <cell r="U906" t="str">
            <v>-</v>
          </cell>
        </row>
        <row r="907">
          <cell r="A907" t="str">
            <v>-</v>
          </cell>
          <cell r="O907">
            <v>0</v>
          </cell>
          <cell r="Q907" t="str">
            <v/>
          </cell>
          <cell r="U907" t="str">
            <v>-</v>
          </cell>
        </row>
        <row r="908">
          <cell r="A908" t="str">
            <v>-</v>
          </cell>
          <cell r="O908">
            <v>0</v>
          </cell>
          <cell r="Q908" t="str">
            <v/>
          </cell>
          <cell r="U908" t="str">
            <v>-</v>
          </cell>
        </row>
        <row r="909">
          <cell r="A909" t="str">
            <v>-</v>
          </cell>
          <cell r="O909">
            <v>0</v>
          </cell>
          <cell r="Q909" t="str">
            <v/>
          </cell>
          <cell r="U909" t="str">
            <v>-</v>
          </cell>
        </row>
        <row r="910">
          <cell r="A910" t="str">
            <v>-</v>
          </cell>
          <cell r="O910">
            <v>0</v>
          </cell>
          <cell r="Q910" t="str">
            <v/>
          </cell>
          <cell r="U910" t="str">
            <v>-</v>
          </cell>
        </row>
        <row r="911">
          <cell r="A911" t="str">
            <v>-</v>
          </cell>
          <cell r="O911">
            <v>0</v>
          </cell>
          <cell r="Q911" t="str">
            <v/>
          </cell>
          <cell r="U911" t="str">
            <v>-</v>
          </cell>
        </row>
        <row r="912">
          <cell r="A912" t="str">
            <v>-</v>
          </cell>
          <cell r="O912">
            <v>0</v>
          </cell>
          <cell r="Q912" t="str">
            <v/>
          </cell>
          <cell r="U912" t="str">
            <v>-</v>
          </cell>
        </row>
        <row r="913">
          <cell r="A913" t="str">
            <v>-</v>
          </cell>
          <cell r="O913">
            <v>0</v>
          </cell>
          <cell r="Q913" t="str">
            <v/>
          </cell>
          <cell r="U913" t="str">
            <v>-</v>
          </cell>
        </row>
        <row r="914">
          <cell r="A914" t="str">
            <v>-</v>
          </cell>
          <cell r="O914">
            <v>0</v>
          </cell>
          <cell r="Q914" t="str">
            <v/>
          </cell>
          <cell r="U914" t="str">
            <v>-</v>
          </cell>
        </row>
        <row r="915">
          <cell r="A915" t="str">
            <v>-</v>
          </cell>
          <cell r="O915">
            <v>0</v>
          </cell>
          <cell r="Q915" t="str">
            <v/>
          </cell>
          <cell r="U915" t="str">
            <v>-</v>
          </cell>
        </row>
        <row r="916">
          <cell r="A916" t="str">
            <v>-</v>
          </cell>
          <cell r="O916">
            <v>0</v>
          </cell>
          <cell r="Q916" t="str">
            <v/>
          </cell>
          <cell r="U916" t="str">
            <v>-</v>
          </cell>
        </row>
        <row r="917">
          <cell r="A917" t="str">
            <v>-</v>
          </cell>
          <cell r="O917">
            <v>0</v>
          </cell>
          <cell r="Q917" t="str">
            <v/>
          </cell>
          <cell r="U917" t="str">
            <v>-</v>
          </cell>
        </row>
        <row r="918">
          <cell r="A918" t="str">
            <v>-</v>
          </cell>
          <cell r="O918">
            <v>0</v>
          </cell>
          <cell r="Q918" t="str">
            <v/>
          </cell>
          <cell r="U918" t="str">
            <v>-</v>
          </cell>
        </row>
        <row r="919">
          <cell r="A919" t="str">
            <v>-</v>
          </cell>
          <cell r="O919">
            <v>0</v>
          </cell>
          <cell r="Q919" t="str">
            <v/>
          </cell>
          <cell r="U919" t="str">
            <v>-</v>
          </cell>
        </row>
        <row r="920">
          <cell r="A920" t="str">
            <v>-</v>
          </cell>
          <cell r="O920">
            <v>0</v>
          </cell>
          <cell r="Q920" t="str">
            <v/>
          </cell>
          <cell r="U920" t="str">
            <v>-</v>
          </cell>
        </row>
        <row r="921">
          <cell r="A921" t="str">
            <v>-</v>
          </cell>
          <cell r="O921">
            <v>0</v>
          </cell>
          <cell r="Q921" t="str">
            <v/>
          </cell>
          <cell r="U921" t="str">
            <v>-</v>
          </cell>
        </row>
        <row r="922">
          <cell r="A922" t="str">
            <v>-</v>
          </cell>
          <cell r="O922">
            <v>0</v>
          </cell>
          <cell r="Q922" t="str">
            <v/>
          </cell>
          <cell r="U922" t="str">
            <v>-</v>
          </cell>
        </row>
        <row r="923">
          <cell r="A923" t="str">
            <v>-</v>
          </cell>
          <cell r="O923">
            <v>0</v>
          </cell>
          <cell r="Q923" t="str">
            <v/>
          </cell>
          <cell r="U923" t="str">
            <v>-</v>
          </cell>
        </row>
        <row r="924">
          <cell r="A924" t="str">
            <v>-</v>
          </cell>
          <cell r="O924">
            <v>0</v>
          </cell>
          <cell r="Q924" t="str">
            <v/>
          </cell>
          <cell r="U924" t="str">
            <v>-</v>
          </cell>
        </row>
        <row r="925">
          <cell r="A925" t="str">
            <v>-</v>
          </cell>
          <cell r="O925">
            <v>0</v>
          </cell>
          <cell r="Q925" t="str">
            <v/>
          </cell>
          <cell r="U925" t="str">
            <v>-</v>
          </cell>
        </row>
        <row r="926">
          <cell r="A926" t="str">
            <v>-</v>
          </cell>
          <cell r="O926">
            <v>0</v>
          </cell>
          <cell r="Q926" t="str">
            <v/>
          </cell>
          <cell r="U926" t="str">
            <v>-</v>
          </cell>
        </row>
        <row r="927">
          <cell r="A927" t="str">
            <v>-</v>
          </cell>
          <cell r="O927">
            <v>0</v>
          </cell>
          <cell r="Q927" t="str">
            <v/>
          </cell>
          <cell r="U927" t="str">
            <v>-</v>
          </cell>
        </row>
        <row r="928">
          <cell r="A928" t="str">
            <v>-</v>
          </cell>
          <cell r="O928">
            <v>0</v>
          </cell>
          <cell r="Q928" t="str">
            <v/>
          </cell>
          <cell r="U928" t="str">
            <v>-</v>
          </cell>
        </row>
        <row r="929">
          <cell r="A929" t="str">
            <v>-</v>
          </cell>
          <cell r="O929">
            <v>0</v>
          </cell>
          <cell r="Q929" t="str">
            <v/>
          </cell>
          <cell r="U929" t="str">
            <v>-</v>
          </cell>
        </row>
        <row r="930">
          <cell r="A930" t="str">
            <v>-</v>
          </cell>
          <cell r="O930">
            <v>0</v>
          </cell>
          <cell r="Q930" t="str">
            <v/>
          </cell>
          <cell r="U930" t="str">
            <v>-</v>
          </cell>
        </row>
        <row r="931">
          <cell r="A931" t="str">
            <v>-</v>
          </cell>
          <cell r="O931">
            <v>0</v>
          </cell>
          <cell r="Q931" t="str">
            <v/>
          </cell>
          <cell r="U931" t="str">
            <v>-</v>
          </cell>
        </row>
        <row r="932">
          <cell r="A932" t="str">
            <v>-</v>
          </cell>
          <cell r="O932">
            <v>0</v>
          </cell>
          <cell r="Q932" t="str">
            <v/>
          </cell>
          <cell r="U932" t="str">
            <v>-</v>
          </cell>
        </row>
        <row r="933">
          <cell r="A933" t="str">
            <v>-</v>
          </cell>
          <cell r="O933">
            <v>0</v>
          </cell>
          <cell r="Q933" t="str">
            <v/>
          </cell>
          <cell r="U933" t="str">
            <v>-</v>
          </cell>
        </row>
        <row r="934">
          <cell r="A934" t="str">
            <v>-</v>
          </cell>
          <cell r="O934">
            <v>0</v>
          </cell>
          <cell r="Q934" t="str">
            <v/>
          </cell>
          <cell r="U934" t="str">
            <v>-</v>
          </cell>
        </row>
        <row r="935">
          <cell r="A935" t="str">
            <v>-</v>
          </cell>
          <cell r="O935">
            <v>0</v>
          </cell>
          <cell r="Q935" t="str">
            <v/>
          </cell>
          <cell r="U935" t="str">
            <v>-</v>
          </cell>
        </row>
        <row r="936">
          <cell r="A936" t="str">
            <v>-</v>
          </cell>
          <cell r="O936">
            <v>0</v>
          </cell>
          <cell r="Q936" t="str">
            <v/>
          </cell>
          <cell r="U936" t="str">
            <v>-</v>
          </cell>
        </row>
        <row r="937">
          <cell r="A937" t="str">
            <v>-</v>
          </cell>
          <cell r="O937">
            <v>0</v>
          </cell>
          <cell r="Q937" t="str">
            <v/>
          </cell>
          <cell r="U937" t="str">
            <v>-</v>
          </cell>
        </row>
        <row r="938">
          <cell r="A938" t="str">
            <v>-</v>
          </cell>
          <cell r="O938">
            <v>0</v>
          </cell>
          <cell r="Q938" t="str">
            <v/>
          </cell>
          <cell r="U938" t="str">
            <v>-</v>
          </cell>
        </row>
        <row r="939">
          <cell r="A939" t="str">
            <v>-</v>
          </cell>
          <cell r="O939">
            <v>0</v>
          </cell>
          <cell r="Q939" t="str">
            <v/>
          </cell>
          <cell r="U939" t="str">
            <v>-</v>
          </cell>
        </row>
        <row r="940">
          <cell r="A940" t="str">
            <v>-</v>
          </cell>
          <cell r="O940">
            <v>0</v>
          </cell>
          <cell r="Q940" t="str">
            <v/>
          </cell>
          <cell r="U940" t="str">
            <v>-</v>
          </cell>
        </row>
        <row r="941">
          <cell r="A941" t="str">
            <v>-</v>
          </cell>
          <cell r="O941">
            <v>0</v>
          </cell>
          <cell r="Q941" t="str">
            <v/>
          </cell>
          <cell r="U941" t="str">
            <v>-</v>
          </cell>
        </row>
        <row r="942">
          <cell r="A942" t="str">
            <v>-</v>
          </cell>
          <cell r="O942">
            <v>0</v>
          </cell>
          <cell r="Q942" t="str">
            <v/>
          </cell>
          <cell r="U942" t="str">
            <v>-</v>
          </cell>
        </row>
        <row r="943">
          <cell r="A943" t="str">
            <v>-</v>
          </cell>
          <cell r="O943">
            <v>0</v>
          </cell>
          <cell r="Q943" t="str">
            <v/>
          </cell>
          <cell r="U943" t="str">
            <v>-</v>
          </cell>
        </row>
        <row r="944">
          <cell r="A944" t="str">
            <v>-</v>
          </cell>
          <cell r="O944">
            <v>0</v>
          </cell>
          <cell r="Q944" t="str">
            <v/>
          </cell>
          <cell r="U944" t="str">
            <v>-</v>
          </cell>
        </row>
        <row r="945">
          <cell r="A945" t="str">
            <v>-</v>
          </cell>
          <cell r="O945">
            <v>0</v>
          </cell>
          <cell r="Q945" t="str">
            <v/>
          </cell>
          <cell r="U945" t="str">
            <v>-</v>
          </cell>
        </row>
        <row r="946">
          <cell r="A946" t="str">
            <v>-</v>
          </cell>
          <cell r="O946">
            <v>0</v>
          </cell>
          <cell r="Q946" t="str">
            <v/>
          </cell>
          <cell r="U946" t="str">
            <v>-</v>
          </cell>
        </row>
        <row r="947">
          <cell r="A947" t="str">
            <v>-</v>
          </cell>
          <cell r="O947">
            <v>0</v>
          </cell>
          <cell r="Q947" t="str">
            <v/>
          </cell>
          <cell r="U947" t="str">
            <v>-</v>
          </cell>
        </row>
        <row r="948">
          <cell r="A948" t="str">
            <v>-</v>
          </cell>
          <cell r="O948">
            <v>0</v>
          </cell>
          <cell r="Q948" t="str">
            <v/>
          </cell>
          <cell r="U948" t="str">
            <v>-</v>
          </cell>
        </row>
        <row r="949">
          <cell r="A949" t="str">
            <v>-</v>
          </cell>
          <cell r="O949">
            <v>0</v>
          </cell>
          <cell r="Q949" t="str">
            <v/>
          </cell>
          <cell r="U949" t="str">
            <v>-</v>
          </cell>
        </row>
        <row r="950">
          <cell r="A950" t="str">
            <v>-</v>
          </cell>
          <cell r="O950">
            <v>0</v>
          </cell>
          <cell r="Q950" t="str">
            <v/>
          </cell>
          <cell r="U950" t="str">
            <v>-</v>
          </cell>
        </row>
        <row r="951">
          <cell r="A951" t="str">
            <v>-</v>
          </cell>
          <cell r="O951">
            <v>0</v>
          </cell>
          <cell r="Q951" t="str">
            <v/>
          </cell>
          <cell r="U951" t="str">
            <v>-</v>
          </cell>
        </row>
        <row r="952">
          <cell r="A952" t="str">
            <v>-</v>
          </cell>
          <cell r="O952">
            <v>0</v>
          </cell>
          <cell r="Q952" t="str">
            <v/>
          </cell>
          <cell r="U952" t="str">
            <v>-</v>
          </cell>
        </row>
        <row r="953">
          <cell r="A953" t="str">
            <v>-</v>
          </cell>
          <cell r="O953">
            <v>0</v>
          </cell>
          <cell r="Q953" t="str">
            <v/>
          </cell>
          <cell r="U953" t="str">
            <v>-</v>
          </cell>
        </row>
        <row r="954">
          <cell r="A954" t="str">
            <v>-</v>
          </cell>
          <cell r="O954">
            <v>0</v>
          </cell>
          <cell r="Q954" t="str">
            <v/>
          </cell>
          <cell r="U954" t="str">
            <v>-</v>
          </cell>
        </row>
        <row r="955">
          <cell r="A955" t="str">
            <v>-</v>
          </cell>
          <cell r="O955">
            <v>0</v>
          </cell>
          <cell r="Q955" t="str">
            <v/>
          </cell>
          <cell r="U955" t="str">
            <v>-</v>
          </cell>
        </row>
        <row r="956">
          <cell r="A956" t="str">
            <v>-</v>
          </cell>
          <cell r="O956">
            <v>0</v>
          </cell>
          <cell r="Q956" t="str">
            <v/>
          </cell>
          <cell r="U956" t="str">
            <v>-</v>
          </cell>
        </row>
        <row r="957">
          <cell r="A957" t="str">
            <v>-</v>
          </cell>
          <cell r="O957">
            <v>0</v>
          </cell>
          <cell r="Q957" t="str">
            <v/>
          </cell>
          <cell r="U957" t="str">
            <v>-</v>
          </cell>
        </row>
        <row r="958">
          <cell r="A958" t="str">
            <v>-</v>
          </cell>
          <cell r="O958">
            <v>0</v>
          </cell>
          <cell r="Q958" t="str">
            <v/>
          </cell>
          <cell r="U958" t="str">
            <v>-</v>
          </cell>
        </row>
        <row r="959">
          <cell r="A959" t="str">
            <v>-</v>
          </cell>
          <cell r="O959">
            <v>0</v>
          </cell>
          <cell r="Q959" t="str">
            <v/>
          </cell>
          <cell r="U959" t="str">
            <v>-</v>
          </cell>
        </row>
        <row r="960">
          <cell r="A960" t="str">
            <v>-</v>
          </cell>
          <cell r="O960">
            <v>0</v>
          </cell>
          <cell r="Q960" t="str">
            <v/>
          </cell>
          <cell r="U960" t="str">
            <v>-</v>
          </cell>
        </row>
        <row r="961">
          <cell r="A961" t="str">
            <v>-</v>
          </cell>
          <cell r="O961">
            <v>0</v>
          </cell>
          <cell r="Q961" t="str">
            <v/>
          </cell>
          <cell r="U961" t="str">
            <v>-</v>
          </cell>
        </row>
        <row r="962">
          <cell r="A962" t="str">
            <v>-</v>
          </cell>
          <cell r="O962">
            <v>0</v>
          </cell>
          <cell r="Q962" t="str">
            <v/>
          </cell>
          <cell r="U962" t="str">
            <v>-</v>
          </cell>
        </row>
        <row r="963">
          <cell r="A963" t="str">
            <v>-</v>
          </cell>
          <cell r="O963">
            <v>0</v>
          </cell>
          <cell r="Q963" t="str">
            <v/>
          </cell>
          <cell r="U963" t="str">
            <v>-</v>
          </cell>
        </row>
        <row r="964">
          <cell r="A964" t="str">
            <v>-</v>
          </cell>
          <cell r="O964">
            <v>0</v>
          </cell>
          <cell r="Q964" t="str">
            <v/>
          </cell>
          <cell r="U964" t="str">
            <v>-</v>
          </cell>
        </row>
        <row r="965">
          <cell r="A965" t="str">
            <v>-</v>
          </cell>
          <cell r="O965">
            <v>0</v>
          </cell>
          <cell r="Q965" t="str">
            <v/>
          </cell>
          <cell r="U965" t="str">
            <v>-</v>
          </cell>
        </row>
        <row r="966">
          <cell r="A966" t="str">
            <v>-</v>
          </cell>
          <cell r="O966">
            <v>0</v>
          </cell>
          <cell r="Q966" t="str">
            <v/>
          </cell>
          <cell r="U966" t="str">
            <v>-</v>
          </cell>
        </row>
        <row r="967">
          <cell r="A967" t="str">
            <v>-</v>
          </cell>
          <cell r="O967">
            <v>0</v>
          </cell>
          <cell r="Q967" t="str">
            <v/>
          </cell>
          <cell r="U967" t="str">
            <v>-</v>
          </cell>
        </row>
        <row r="968">
          <cell r="A968" t="str">
            <v>-</v>
          </cell>
          <cell r="O968">
            <v>0</v>
          </cell>
          <cell r="Q968" t="str">
            <v/>
          </cell>
          <cell r="U968" t="str">
            <v>-</v>
          </cell>
        </row>
        <row r="969">
          <cell r="A969" t="str">
            <v>-</v>
          </cell>
          <cell r="O969">
            <v>0</v>
          </cell>
          <cell r="Q969" t="str">
            <v/>
          </cell>
          <cell r="U969" t="str">
            <v>-</v>
          </cell>
        </row>
        <row r="970">
          <cell r="A970" t="str">
            <v>-</v>
          </cell>
          <cell r="O970">
            <v>0</v>
          </cell>
          <cell r="Q970" t="str">
            <v/>
          </cell>
          <cell r="U970" t="str">
            <v>-</v>
          </cell>
        </row>
        <row r="971">
          <cell r="A971" t="str">
            <v>-</v>
          </cell>
          <cell r="O971">
            <v>0</v>
          </cell>
          <cell r="Q971" t="str">
            <v/>
          </cell>
          <cell r="U971" t="str">
            <v>-</v>
          </cell>
        </row>
        <row r="972">
          <cell r="A972" t="str">
            <v>-</v>
          </cell>
          <cell r="O972">
            <v>0</v>
          </cell>
          <cell r="Q972" t="str">
            <v/>
          </cell>
          <cell r="U972" t="str">
            <v>-</v>
          </cell>
        </row>
        <row r="973">
          <cell r="A973" t="str">
            <v>-</v>
          </cell>
          <cell r="O973">
            <v>0</v>
          </cell>
          <cell r="Q973" t="str">
            <v/>
          </cell>
          <cell r="U973" t="str">
            <v>-</v>
          </cell>
        </row>
        <row r="974">
          <cell r="A974" t="str">
            <v>-</v>
          </cell>
          <cell r="O974">
            <v>0</v>
          </cell>
          <cell r="Q974" t="str">
            <v/>
          </cell>
          <cell r="U974" t="str">
            <v>-</v>
          </cell>
        </row>
        <row r="975">
          <cell r="A975" t="str">
            <v>-</v>
          </cell>
          <cell r="O975">
            <v>0</v>
          </cell>
          <cell r="Q975" t="str">
            <v/>
          </cell>
          <cell r="U975" t="str">
            <v>-</v>
          </cell>
        </row>
        <row r="976">
          <cell r="A976" t="str">
            <v>-</v>
          </cell>
          <cell r="O976">
            <v>0</v>
          </cell>
          <cell r="Q976" t="str">
            <v/>
          </cell>
          <cell r="U976" t="str">
            <v>-</v>
          </cell>
        </row>
        <row r="977">
          <cell r="A977" t="str">
            <v>-</v>
          </cell>
          <cell r="O977">
            <v>0</v>
          </cell>
          <cell r="Q977" t="str">
            <v/>
          </cell>
          <cell r="U977" t="str">
            <v>-</v>
          </cell>
        </row>
        <row r="978">
          <cell r="A978" t="str">
            <v>-</v>
          </cell>
          <cell r="O978">
            <v>0</v>
          </cell>
          <cell r="Q978" t="str">
            <v/>
          </cell>
          <cell r="U978" t="str">
            <v>-</v>
          </cell>
        </row>
        <row r="979">
          <cell r="A979" t="str">
            <v>-</v>
          </cell>
          <cell r="O979">
            <v>0</v>
          </cell>
          <cell r="Q979" t="str">
            <v/>
          </cell>
          <cell r="U979" t="str">
            <v>-</v>
          </cell>
        </row>
        <row r="980">
          <cell r="A980" t="str">
            <v>-</v>
          </cell>
          <cell r="O980">
            <v>0</v>
          </cell>
          <cell r="Q980" t="str">
            <v/>
          </cell>
          <cell r="U980" t="str">
            <v>-</v>
          </cell>
        </row>
        <row r="981">
          <cell r="A981" t="str">
            <v>-</v>
          </cell>
          <cell r="O981">
            <v>0</v>
          </cell>
          <cell r="Q981" t="str">
            <v/>
          </cell>
          <cell r="U981" t="str">
            <v>-</v>
          </cell>
        </row>
        <row r="982">
          <cell r="A982" t="str">
            <v>-</v>
          </cell>
          <cell r="O982">
            <v>0</v>
          </cell>
          <cell r="Q982" t="str">
            <v/>
          </cell>
          <cell r="U982" t="str">
            <v>-</v>
          </cell>
        </row>
        <row r="983">
          <cell r="A983" t="str">
            <v>-</v>
          </cell>
          <cell r="O983">
            <v>0</v>
          </cell>
          <cell r="Q983" t="str">
            <v/>
          </cell>
          <cell r="U983" t="str">
            <v>-</v>
          </cell>
        </row>
        <row r="984">
          <cell r="A984" t="str">
            <v>-</v>
          </cell>
          <cell r="O984">
            <v>0</v>
          </cell>
          <cell r="Q984" t="str">
            <v/>
          </cell>
          <cell r="U984" t="str">
            <v>-</v>
          </cell>
        </row>
        <row r="985">
          <cell r="A985" t="str">
            <v>-</v>
          </cell>
          <cell r="O985">
            <v>0</v>
          </cell>
          <cell r="Q985" t="str">
            <v/>
          </cell>
          <cell r="U985" t="str">
            <v>-</v>
          </cell>
        </row>
        <row r="986">
          <cell r="A986" t="str">
            <v>-</v>
          </cell>
          <cell r="O986">
            <v>0</v>
          </cell>
          <cell r="Q986" t="str">
            <v/>
          </cell>
          <cell r="U986" t="str">
            <v>-</v>
          </cell>
        </row>
        <row r="987">
          <cell r="A987" t="str">
            <v>-</v>
          </cell>
          <cell r="O987">
            <v>0</v>
          </cell>
          <cell r="Q987" t="str">
            <v/>
          </cell>
          <cell r="U987" t="str">
            <v>-</v>
          </cell>
        </row>
        <row r="988">
          <cell r="A988" t="str">
            <v>-</v>
          </cell>
          <cell r="O988">
            <v>0</v>
          </cell>
          <cell r="Q988" t="str">
            <v/>
          </cell>
          <cell r="U988" t="str">
            <v>-</v>
          </cell>
        </row>
        <row r="989">
          <cell r="A989" t="str">
            <v>-</v>
          </cell>
          <cell r="O989">
            <v>0</v>
          </cell>
          <cell r="Q989" t="str">
            <v/>
          </cell>
          <cell r="U989" t="str">
            <v>-</v>
          </cell>
        </row>
        <row r="990">
          <cell r="A990" t="str">
            <v>-</v>
          </cell>
          <cell r="O990">
            <v>0</v>
          </cell>
          <cell r="Q990" t="str">
            <v/>
          </cell>
          <cell r="U990" t="str">
            <v>-</v>
          </cell>
        </row>
        <row r="991">
          <cell r="A991" t="str">
            <v>-</v>
          </cell>
          <cell r="O991">
            <v>0</v>
          </cell>
          <cell r="Q991" t="str">
            <v/>
          </cell>
          <cell r="U991" t="str">
            <v>-</v>
          </cell>
        </row>
        <row r="992">
          <cell r="A992" t="str">
            <v>-</v>
          </cell>
          <cell r="O992">
            <v>0</v>
          </cell>
          <cell r="Q992" t="str">
            <v/>
          </cell>
          <cell r="U992" t="str">
            <v>-</v>
          </cell>
        </row>
        <row r="993">
          <cell r="A993" t="str">
            <v>-</v>
          </cell>
          <cell r="O993">
            <v>0</v>
          </cell>
          <cell r="Q993" t="str">
            <v/>
          </cell>
          <cell r="U993" t="str">
            <v>-</v>
          </cell>
        </row>
        <row r="994">
          <cell r="A994" t="str">
            <v>-</v>
          </cell>
          <cell r="O994">
            <v>0</v>
          </cell>
          <cell r="Q994" t="str">
            <v/>
          </cell>
          <cell r="U994" t="str">
            <v>-</v>
          </cell>
        </row>
        <row r="995">
          <cell r="A995" t="str">
            <v>-</v>
          </cell>
          <cell r="O995">
            <v>0</v>
          </cell>
          <cell r="Q995" t="str">
            <v/>
          </cell>
          <cell r="U995" t="str">
            <v>-</v>
          </cell>
        </row>
        <row r="996">
          <cell r="A996" t="str">
            <v>-</v>
          </cell>
          <cell r="O996">
            <v>0</v>
          </cell>
          <cell r="Q996" t="str">
            <v/>
          </cell>
          <cell r="U996" t="str">
            <v>-</v>
          </cell>
        </row>
        <row r="997">
          <cell r="A997" t="str">
            <v>-</v>
          </cell>
          <cell r="O997">
            <v>0</v>
          </cell>
          <cell r="Q997" t="str">
            <v/>
          </cell>
          <cell r="U997" t="str">
            <v>-</v>
          </cell>
        </row>
        <row r="998">
          <cell r="A998" t="str">
            <v>-</v>
          </cell>
          <cell r="O998">
            <v>0</v>
          </cell>
          <cell r="Q998" t="str">
            <v/>
          </cell>
          <cell r="U998" t="str">
            <v>-</v>
          </cell>
        </row>
        <row r="999">
          <cell r="A999" t="str">
            <v>-</v>
          </cell>
          <cell r="O999">
            <v>0</v>
          </cell>
          <cell r="Q999" t="str">
            <v/>
          </cell>
          <cell r="U999" t="str">
            <v>-</v>
          </cell>
        </row>
        <row r="1000">
          <cell r="A1000" t="str">
            <v>-</v>
          </cell>
          <cell r="O1000">
            <v>0</v>
          </cell>
          <cell r="Q1000" t="str">
            <v/>
          </cell>
          <cell r="U1000" t="str">
            <v>-</v>
          </cell>
        </row>
      </sheetData>
      <sheetData sheetId="2">
        <row r="7">
          <cell r="C7" t="str">
            <v>Appraisal</v>
          </cell>
          <cell r="D7" t="str">
            <v>(Sec 211)</v>
          </cell>
          <cell r="I7" t="str">
            <v>Greenwood Housing Authority</v>
          </cell>
        </row>
        <row r="8">
          <cell r="C8" t="str">
            <v>proposed</v>
          </cell>
          <cell r="D8" t="str">
            <v>(RAD)</v>
          </cell>
          <cell r="I8" t="str">
            <v>January 2025</v>
          </cell>
        </row>
        <row r="10">
          <cell r="C10" t="str">
            <v>-</v>
          </cell>
        </row>
        <row r="11">
          <cell r="I11">
            <v>832</v>
          </cell>
        </row>
        <row r="12">
          <cell r="I12">
            <v>1013</v>
          </cell>
        </row>
        <row r="13">
          <cell r="C13" t="str">
            <v>Null</v>
          </cell>
          <cell r="D13">
            <v>60</v>
          </cell>
          <cell r="I13">
            <v>1255</v>
          </cell>
        </row>
        <row r="14">
          <cell r="C14" t="str">
            <v>Null</v>
          </cell>
          <cell r="D14">
            <v>60</v>
          </cell>
        </row>
        <row r="15">
          <cell r="C15" t="str">
            <v>Null</v>
          </cell>
          <cell r="D15">
            <v>60</v>
          </cell>
        </row>
        <row r="16">
          <cell r="C16" t="str">
            <v>Null</v>
          </cell>
          <cell r="D16">
            <v>60</v>
          </cell>
        </row>
        <row r="17">
          <cell r="C17" t="str">
            <v>Null</v>
          </cell>
          <cell r="D17">
            <v>60</v>
          </cell>
        </row>
        <row r="32">
          <cell r="B32" t="str">
            <v>-</v>
          </cell>
        </row>
        <row r="35">
          <cell r="C35" t="b">
            <v>0</v>
          </cell>
        </row>
        <row r="39">
          <cell r="C39">
            <v>0</v>
          </cell>
        </row>
        <row r="44">
          <cell r="C44">
            <v>58500</v>
          </cell>
        </row>
        <row r="58">
          <cell r="C58">
            <v>11015883</v>
          </cell>
        </row>
        <row r="59">
          <cell r="F59" t="str">
            <v>29646</v>
          </cell>
        </row>
        <row r="60">
          <cell r="F60" t="str">
            <v>Family</v>
          </cell>
        </row>
        <row r="77">
          <cell r="C77">
            <v>100</v>
          </cell>
        </row>
        <row r="81">
          <cell r="B81">
            <v>0</v>
          </cell>
        </row>
        <row r="82">
          <cell r="B82">
            <v>1</v>
          </cell>
          <cell r="C82">
            <v>109</v>
          </cell>
        </row>
        <row r="83">
          <cell r="B83">
            <v>2</v>
          </cell>
          <cell r="C83">
            <v>152</v>
          </cell>
        </row>
        <row r="84">
          <cell r="B84">
            <v>3</v>
          </cell>
          <cell r="C84">
            <v>170</v>
          </cell>
        </row>
        <row r="85">
          <cell r="B85">
            <v>4</v>
          </cell>
        </row>
        <row r="86">
          <cell r="B86">
            <v>5</v>
          </cell>
        </row>
        <row r="88">
          <cell r="C88" t="str">
            <v>-</v>
          </cell>
        </row>
        <row r="99">
          <cell r="B99" t="str">
            <v>Deltek</v>
          </cell>
        </row>
        <row r="145">
          <cell r="C145" t="str">
            <v>Car-Dependent</v>
          </cell>
        </row>
      </sheetData>
      <sheetData sheetId="3">
        <row r="5">
          <cell r="D5" t="str">
            <v>HA</v>
          </cell>
        </row>
        <row r="7">
          <cell r="AR7" t="str">
            <v>Property Name</v>
          </cell>
          <cell r="AS7">
            <v>0</v>
          </cell>
          <cell r="AT7">
            <v>1</v>
          </cell>
          <cell r="AU7">
            <v>2</v>
          </cell>
          <cell r="AV7">
            <v>3</v>
          </cell>
          <cell r="AW7">
            <v>4</v>
          </cell>
          <cell r="AX7">
            <v>5</v>
          </cell>
        </row>
        <row r="8">
          <cell r="C8">
            <v>13</v>
          </cell>
          <cell r="E8">
            <v>13</v>
          </cell>
          <cell r="AR8" t="str">
            <v>Havenwood Mathis</v>
          </cell>
          <cell r="AS8">
            <v>0</v>
          </cell>
          <cell r="AT8">
            <v>0</v>
          </cell>
          <cell r="AU8">
            <v>0</v>
          </cell>
          <cell r="AV8">
            <v>0</v>
          </cell>
          <cell r="AW8">
            <v>0</v>
          </cell>
          <cell r="AX8">
            <v>0</v>
          </cell>
        </row>
        <row r="9">
          <cell r="C9">
            <v>15</v>
          </cell>
          <cell r="E9">
            <v>15</v>
          </cell>
          <cell r="AR9" t="str">
            <v>Liberty Village</v>
          </cell>
          <cell r="AS9">
            <v>0</v>
          </cell>
          <cell r="AT9">
            <v>0</v>
          </cell>
          <cell r="AU9">
            <v>0</v>
          </cell>
          <cell r="AV9">
            <v>0</v>
          </cell>
          <cell r="AW9">
            <v>0</v>
          </cell>
          <cell r="AX9">
            <v>0</v>
          </cell>
        </row>
        <row r="10">
          <cell r="C10">
            <v>21</v>
          </cell>
          <cell r="E10">
            <v>21</v>
          </cell>
          <cell r="AR10" t="str">
            <v>Oakmont Place</v>
          </cell>
          <cell r="AS10">
            <v>-66</v>
          </cell>
          <cell r="AT10">
            <v>-70</v>
          </cell>
          <cell r="AU10">
            <v>-100</v>
          </cell>
          <cell r="AV10">
            <v>-139</v>
          </cell>
          <cell r="AW10">
            <v>-173</v>
          </cell>
          <cell r="AX10">
            <v>0</v>
          </cell>
        </row>
        <row r="11">
          <cell r="C11">
            <v>27</v>
          </cell>
          <cell r="E11">
            <v>27</v>
          </cell>
          <cell r="M11" t="str">
            <v>Studio</v>
          </cell>
          <cell r="N11" t="str">
            <v>1BR</v>
          </cell>
          <cell r="O11" t="str">
            <v>2BR</v>
          </cell>
          <cell r="P11" t="str">
            <v>3BR</v>
          </cell>
          <cell r="Q11" t="str">
            <v>4BR</v>
          </cell>
          <cell r="R11" t="str">
            <v>5BR</v>
          </cell>
          <cell r="AR11" t="str">
            <v>Sterling Ridge</v>
          </cell>
          <cell r="AS11">
            <v>0</v>
          </cell>
          <cell r="AT11">
            <v>0</v>
          </cell>
          <cell r="AU11">
            <v>0</v>
          </cell>
          <cell r="AV11">
            <v>0</v>
          </cell>
          <cell r="AW11">
            <v>0</v>
          </cell>
          <cell r="AX11">
            <v>0</v>
          </cell>
        </row>
        <row r="12">
          <cell r="C12">
            <v>34</v>
          </cell>
          <cell r="E12">
            <v>34</v>
          </cell>
          <cell r="M12">
            <v>11</v>
          </cell>
          <cell r="N12">
            <v>13</v>
          </cell>
          <cell r="O12">
            <v>17</v>
          </cell>
          <cell r="P12">
            <v>20</v>
          </cell>
          <cell r="Q12">
            <v>24</v>
          </cell>
          <cell r="R12">
            <v>0</v>
          </cell>
          <cell r="AR12" t="str">
            <v>The Gardens At Parkway</v>
          </cell>
          <cell r="AS12">
            <v>-66</v>
          </cell>
          <cell r="AT12">
            <v>-70</v>
          </cell>
          <cell r="AU12">
            <v>-100</v>
          </cell>
          <cell r="AV12">
            <v>-139</v>
          </cell>
          <cell r="AW12">
            <v>-173</v>
          </cell>
          <cell r="AX12">
            <v>0</v>
          </cell>
        </row>
        <row r="13">
          <cell r="C13">
            <v>0</v>
          </cell>
          <cell r="E13">
            <v>0</v>
          </cell>
          <cell r="M13">
            <v>5</v>
          </cell>
          <cell r="N13">
            <v>6</v>
          </cell>
          <cell r="O13">
            <v>8</v>
          </cell>
          <cell r="P13">
            <v>11</v>
          </cell>
          <cell r="Q13">
            <v>14</v>
          </cell>
          <cell r="R13">
            <v>0</v>
          </cell>
          <cell r="AR13" t="str">
            <v>Barrington</v>
          </cell>
          <cell r="AS13">
            <v>17</v>
          </cell>
          <cell r="AT13">
            <v>17</v>
          </cell>
          <cell r="AU13">
            <v>17</v>
          </cell>
          <cell r="AV13">
            <v>17</v>
          </cell>
          <cell r="AW13">
            <v>17</v>
          </cell>
          <cell r="AX13">
            <v>0</v>
          </cell>
        </row>
        <row r="14">
          <cell r="C14">
            <v>11</v>
          </cell>
          <cell r="E14">
            <v>11</v>
          </cell>
          <cell r="M14">
            <v>19</v>
          </cell>
          <cell r="N14">
            <v>22</v>
          </cell>
          <cell r="O14">
            <v>31</v>
          </cell>
          <cell r="P14">
            <v>39</v>
          </cell>
          <cell r="Q14">
            <v>48</v>
          </cell>
          <cell r="R14">
            <v>0</v>
          </cell>
          <cell r="AR14" t="str">
            <v>Foxfield Apartments</v>
          </cell>
          <cell r="AS14">
            <v>-66</v>
          </cell>
          <cell r="AT14">
            <v>-70</v>
          </cell>
          <cell r="AU14">
            <v>-100</v>
          </cell>
          <cell r="AV14">
            <v>-139</v>
          </cell>
          <cell r="AW14">
            <v>-173</v>
          </cell>
          <cell r="AX14">
            <v>0</v>
          </cell>
        </row>
        <row r="15">
          <cell r="C15">
            <v>13</v>
          </cell>
          <cell r="E15">
            <v>13</v>
          </cell>
          <cell r="M15">
            <v>13</v>
          </cell>
          <cell r="N15">
            <v>15</v>
          </cell>
          <cell r="O15">
            <v>21</v>
          </cell>
          <cell r="P15">
            <v>27</v>
          </cell>
          <cell r="Q15">
            <v>34</v>
          </cell>
          <cell r="R15">
            <v>0</v>
          </cell>
          <cell r="AR15" t="str">
            <v>Huntington Apartments</v>
          </cell>
          <cell r="AS15">
            <v>-66</v>
          </cell>
          <cell r="AT15">
            <v>-70</v>
          </cell>
          <cell r="AU15">
            <v>-100</v>
          </cell>
          <cell r="AV15">
            <v>-139</v>
          </cell>
          <cell r="AW15">
            <v>-173</v>
          </cell>
          <cell r="AX15">
            <v>0</v>
          </cell>
        </row>
        <row r="16">
          <cell r="C16">
            <v>17</v>
          </cell>
          <cell r="E16">
            <v>17</v>
          </cell>
          <cell r="M16">
            <v>12</v>
          </cell>
          <cell r="N16">
            <v>14</v>
          </cell>
          <cell r="O16">
            <v>17</v>
          </cell>
          <cell r="P16">
            <v>21</v>
          </cell>
          <cell r="Q16">
            <v>25</v>
          </cell>
          <cell r="R16">
            <v>0</v>
          </cell>
          <cell r="AR16" t="str">
            <v>University Commons</v>
          </cell>
          <cell r="AS16">
            <v>-66</v>
          </cell>
          <cell r="AT16">
            <v>-70</v>
          </cell>
          <cell r="AU16">
            <v>-100</v>
          </cell>
          <cell r="AV16">
            <v>-139</v>
          </cell>
          <cell r="AW16">
            <v>-173</v>
          </cell>
          <cell r="AX16">
            <v>0</v>
          </cell>
        </row>
        <row r="17">
          <cell r="C17">
            <v>20</v>
          </cell>
          <cell r="E17">
            <v>20</v>
          </cell>
          <cell r="M17">
            <v>26</v>
          </cell>
          <cell r="N17">
            <v>28</v>
          </cell>
          <cell r="O17">
            <v>40</v>
          </cell>
          <cell r="P17">
            <v>59</v>
          </cell>
          <cell r="Q17">
            <v>77</v>
          </cell>
          <cell r="R17">
            <v>0</v>
          </cell>
          <cell r="AR17" t="str">
            <v>Winter Ridge Apartments</v>
          </cell>
          <cell r="AS17">
            <v>0</v>
          </cell>
          <cell r="AT17">
            <v>0</v>
          </cell>
          <cell r="AU17">
            <v>0</v>
          </cell>
          <cell r="AV17">
            <v>0</v>
          </cell>
          <cell r="AW17">
            <v>0</v>
          </cell>
          <cell r="AX17">
            <v>0</v>
          </cell>
        </row>
        <row r="18">
          <cell r="C18">
            <v>24</v>
          </cell>
          <cell r="E18">
            <v>24</v>
          </cell>
          <cell r="M18">
            <v>40</v>
          </cell>
          <cell r="N18">
            <v>42</v>
          </cell>
          <cell r="O18">
            <v>60</v>
          </cell>
          <cell r="P18">
            <v>80</v>
          </cell>
          <cell r="Q18">
            <v>96</v>
          </cell>
          <cell r="R18">
            <v>0</v>
          </cell>
          <cell r="AR18" t="str">
            <v>-</v>
          </cell>
          <cell r="AS18" t="str">
            <v>-</v>
          </cell>
          <cell r="AT18" t="str">
            <v>-</v>
          </cell>
          <cell r="AU18" t="str">
            <v>-</v>
          </cell>
          <cell r="AV18" t="str">
            <v>-</v>
          </cell>
          <cell r="AW18" t="str">
            <v>-</v>
          </cell>
          <cell r="AX18" t="str">
            <v>-</v>
          </cell>
        </row>
        <row r="19">
          <cell r="C19">
            <v>0</v>
          </cell>
          <cell r="E19">
            <v>0</v>
          </cell>
          <cell r="M19">
            <v>17</v>
          </cell>
          <cell r="N19">
            <v>17</v>
          </cell>
          <cell r="O19">
            <v>17</v>
          </cell>
          <cell r="P19">
            <v>17</v>
          </cell>
          <cell r="Q19">
            <v>17</v>
          </cell>
          <cell r="R19">
            <v>0</v>
          </cell>
          <cell r="AR19" t="str">
            <v>-</v>
          </cell>
          <cell r="AS19" t="str">
            <v>-</v>
          </cell>
          <cell r="AT19" t="str">
            <v>-</v>
          </cell>
          <cell r="AU19" t="str">
            <v>-</v>
          </cell>
          <cell r="AV19" t="str">
            <v>-</v>
          </cell>
          <cell r="AW19" t="str">
            <v>-</v>
          </cell>
          <cell r="AX19" t="str">
            <v>-</v>
          </cell>
        </row>
        <row r="20">
          <cell r="C20">
            <v>5</v>
          </cell>
          <cell r="E20">
            <v>5</v>
          </cell>
          <cell r="M20">
            <v>17</v>
          </cell>
          <cell r="N20">
            <v>17</v>
          </cell>
          <cell r="O20">
            <v>17</v>
          </cell>
          <cell r="P20">
            <v>17</v>
          </cell>
          <cell r="Q20">
            <v>17</v>
          </cell>
          <cell r="R20">
            <v>0</v>
          </cell>
          <cell r="AR20" t="str">
            <v>-</v>
          </cell>
          <cell r="AS20" t="str">
            <v>-</v>
          </cell>
          <cell r="AT20" t="str">
            <v>-</v>
          </cell>
          <cell r="AU20" t="str">
            <v>-</v>
          </cell>
          <cell r="AV20" t="str">
            <v>-</v>
          </cell>
          <cell r="AW20" t="str">
            <v>-</v>
          </cell>
          <cell r="AX20" t="str">
            <v>-</v>
          </cell>
        </row>
        <row r="21">
          <cell r="C21">
            <v>6</v>
          </cell>
          <cell r="E21">
            <v>6</v>
          </cell>
          <cell r="M21">
            <v>126</v>
          </cell>
          <cell r="N21">
            <v>140</v>
          </cell>
          <cell r="O21">
            <v>194</v>
          </cell>
          <cell r="P21">
            <v>257</v>
          </cell>
          <cell r="Q21">
            <v>318</v>
          </cell>
          <cell r="R21">
            <v>0</v>
          </cell>
          <cell r="AR21" t="str">
            <v>-</v>
          </cell>
          <cell r="AS21" t="str">
            <v>-</v>
          </cell>
          <cell r="AT21" t="str">
            <v>-</v>
          </cell>
          <cell r="AU21" t="str">
            <v>-</v>
          </cell>
          <cell r="AV21" t="str">
            <v>-</v>
          </cell>
          <cell r="AW21" t="str">
            <v>-</v>
          </cell>
          <cell r="AX21" t="str">
            <v>-</v>
          </cell>
        </row>
        <row r="22">
          <cell r="C22">
            <v>8</v>
          </cell>
          <cell r="E22">
            <v>8</v>
          </cell>
          <cell r="M22">
            <v>0</v>
          </cell>
          <cell r="N22">
            <v>109</v>
          </cell>
          <cell r="O22">
            <v>152</v>
          </cell>
          <cell r="P22">
            <v>170</v>
          </cell>
          <cell r="Q22">
            <v>0</v>
          </cell>
          <cell r="R22">
            <v>0</v>
          </cell>
          <cell r="AR22" t="str">
            <v>-</v>
          </cell>
          <cell r="AS22" t="str">
            <v>-</v>
          </cell>
          <cell r="AT22" t="str">
            <v>-</v>
          </cell>
          <cell r="AU22" t="str">
            <v>-</v>
          </cell>
          <cell r="AV22" t="str">
            <v>-</v>
          </cell>
          <cell r="AW22" t="str">
            <v>-</v>
          </cell>
          <cell r="AX22" t="str">
            <v>-</v>
          </cell>
        </row>
        <row r="23">
          <cell r="C23">
            <v>11</v>
          </cell>
          <cell r="E23">
            <v>11</v>
          </cell>
          <cell r="M23">
            <v>0</v>
          </cell>
          <cell r="N23">
            <v>0.77857142857142858</v>
          </cell>
          <cell r="O23">
            <v>0.78350515463917525</v>
          </cell>
          <cell r="P23">
            <v>0.66147859922178986</v>
          </cell>
          <cell r="Q23">
            <v>0</v>
          </cell>
          <cell r="R23" t="str">
            <v>-</v>
          </cell>
        </row>
        <row r="24">
          <cell r="C24">
            <v>14</v>
          </cell>
          <cell r="E24">
            <v>14</v>
          </cell>
        </row>
        <row r="25">
          <cell r="C25">
            <v>0</v>
          </cell>
          <cell r="E25">
            <v>0</v>
          </cell>
        </row>
        <row r="26">
          <cell r="C26">
            <v>12</v>
          </cell>
          <cell r="E26">
            <v>12</v>
          </cell>
        </row>
        <row r="27">
          <cell r="C27">
            <v>14</v>
          </cell>
          <cell r="E27">
            <v>14</v>
          </cell>
        </row>
        <row r="28">
          <cell r="C28">
            <v>17</v>
          </cell>
          <cell r="E28">
            <v>17</v>
          </cell>
        </row>
        <row r="29">
          <cell r="C29">
            <v>21</v>
          </cell>
          <cell r="E29">
            <v>21</v>
          </cell>
        </row>
        <row r="30">
          <cell r="C30">
            <v>25</v>
          </cell>
          <cell r="E30">
            <v>25</v>
          </cell>
        </row>
        <row r="31">
          <cell r="C31">
            <v>0</v>
          </cell>
          <cell r="E31">
            <v>0</v>
          </cell>
        </row>
        <row r="32">
          <cell r="C32">
            <v>19</v>
          </cell>
          <cell r="E32">
            <v>19</v>
          </cell>
        </row>
        <row r="33">
          <cell r="C33">
            <v>22</v>
          </cell>
          <cell r="E33">
            <v>22</v>
          </cell>
        </row>
        <row r="34">
          <cell r="C34">
            <v>31</v>
          </cell>
          <cell r="E34">
            <v>31</v>
          </cell>
        </row>
        <row r="35">
          <cell r="C35">
            <v>39</v>
          </cell>
          <cell r="E35">
            <v>39</v>
          </cell>
        </row>
        <row r="36">
          <cell r="C36">
            <v>48</v>
          </cell>
          <cell r="E36">
            <v>48</v>
          </cell>
        </row>
        <row r="37">
          <cell r="C37">
            <v>0</v>
          </cell>
          <cell r="E37">
            <v>0</v>
          </cell>
        </row>
        <row r="38">
          <cell r="C38">
            <v>26</v>
          </cell>
          <cell r="E38">
            <v>26</v>
          </cell>
        </row>
        <row r="39">
          <cell r="C39">
            <v>28</v>
          </cell>
          <cell r="E39">
            <v>28</v>
          </cell>
        </row>
        <row r="40">
          <cell r="C40">
            <v>40</v>
          </cell>
          <cell r="E40">
            <v>40</v>
          </cell>
        </row>
        <row r="41">
          <cell r="C41">
            <v>59</v>
          </cell>
          <cell r="E41">
            <v>59</v>
          </cell>
        </row>
        <row r="42">
          <cell r="C42">
            <v>77</v>
          </cell>
          <cell r="E42">
            <v>77</v>
          </cell>
        </row>
        <row r="43">
          <cell r="C43">
            <v>0</v>
          </cell>
          <cell r="E43">
            <v>0</v>
          </cell>
        </row>
        <row r="44">
          <cell r="C44">
            <v>40</v>
          </cell>
          <cell r="E44">
            <v>40</v>
          </cell>
        </row>
        <row r="45">
          <cell r="C45">
            <v>42</v>
          </cell>
          <cell r="E45">
            <v>42</v>
          </cell>
        </row>
        <row r="46">
          <cell r="C46">
            <v>60</v>
          </cell>
          <cell r="E46">
            <v>60</v>
          </cell>
        </row>
        <row r="47">
          <cell r="C47">
            <v>80</v>
          </cell>
          <cell r="E47">
            <v>80</v>
          </cell>
        </row>
        <row r="48">
          <cell r="C48">
            <v>96</v>
          </cell>
          <cell r="E48">
            <v>96</v>
          </cell>
        </row>
        <row r="49">
          <cell r="C49">
            <v>0</v>
          </cell>
          <cell r="E49">
            <v>0</v>
          </cell>
        </row>
        <row r="50">
          <cell r="C50">
            <v>17</v>
          </cell>
          <cell r="E50">
            <v>17</v>
          </cell>
        </row>
        <row r="51">
          <cell r="C51">
            <v>17</v>
          </cell>
          <cell r="E51">
            <v>17</v>
          </cell>
        </row>
        <row r="52">
          <cell r="C52">
            <v>17</v>
          </cell>
          <cell r="E52">
            <v>17</v>
          </cell>
        </row>
        <row r="53">
          <cell r="C53">
            <v>17</v>
          </cell>
          <cell r="E53">
            <v>17</v>
          </cell>
        </row>
        <row r="54">
          <cell r="C54">
            <v>17</v>
          </cell>
          <cell r="E54">
            <v>17</v>
          </cell>
        </row>
        <row r="55">
          <cell r="C55">
            <v>0</v>
          </cell>
          <cell r="E55">
            <v>0</v>
          </cell>
        </row>
        <row r="57">
          <cell r="C57">
            <v>1120</v>
          </cell>
        </row>
      </sheetData>
      <sheetData sheetId="4">
        <row r="3">
          <cell r="B3" t="str">
            <v>Greenwood County</v>
          </cell>
          <cell r="D3" t="str">
            <v>No</v>
          </cell>
          <cell r="F3" t="str">
            <v>No</v>
          </cell>
        </row>
        <row r="7">
          <cell r="B7" t="str">
            <v>Greenwood County</v>
          </cell>
        </row>
        <row r="8">
          <cell r="B8" t="str">
            <v>-</v>
          </cell>
        </row>
        <row r="9">
          <cell r="B9" t="str">
            <v>-</v>
          </cell>
        </row>
        <row r="23">
          <cell r="C23">
            <v>81900</v>
          </cell>
        </row>
        <row r="24">
          <cell r="C24">
            <v>60100</v>
          </cell>
        </row>
        <row r="25">
          <cell r="C25">
            <v>78800</v>
          </cell>
        </row>
        <row r="26">
          <cell r="C26">
            <v>57000</v>
          </cell>
        </row>
        <row r="27">
          <cell r="C27">
            <v>54800</v>
          </cell>
        </row>
        <row r="28">
          <cell r="C28">
            <v>56300</v>
          </cell>
        </row>
        <row r="29">
          <cell r="C29">
            <v>50000</v>
          </cell>
        </row>
        <row r="30">
          <cell r="C30">
            <v>55900</v>
          </cell>
        </row>
        <row r="31">
          <cell r="C31">
            <v>52100</v>
          </cell>
        </row>
        <row r="32">
          <cell r="C32">
            <v>45500</v>
          </cell>
        </row>
        <row r="33">
          <cell r="C33">
            <v>45900</v>
          </cell>
        </row>
        <row r="34">
          <cell r="C34">
            <v>52200</v>
          </cell>
        </row>
        <row r="35">
          <cell r="C35">
            <v>44000</v>
          </cell>
        </row>
        <row r="36">
          <cell r="C36">
            <v>53200</v>
          </cell>
        </row>
        <row r="61">
          <cell r="C61">
            <v>26450</v>
          </cell>
        </row>
        <row r="62">
          <cell r="C62">
            <v>30200</v>
          </cell>
        </row>
        <row r="63">
          <cell r="C63">
            <v>34000</v>
          </cell>
        </row>
        <row r="64">
          <cell r="C64">
            <v>37750</v>
          </cell>
        </row>
        <row r="65">
          <cell r="C65">
            <v>40800</v>
          </cell>
        </row>
        <row r="66">
          <cell r="C66">
            <v>43800</v>
          </cell>
        </row>
        <row r="67">
          <cell r="C67">
            <v>46800</v>
          </cell>
        </row>
        <row r="68">
          <cell r="C68">
            <v>49850</v>
          </cell>
        </row>
        <row r="69">
          <cell r="C69">
            <v>52900</v>
          </cell>
        </row>
        <row r="70">
          <cell r="C70">
            <v>55900</v>
          </cell>
        </row>
        <row r="71">
          <cell r="C71">
            <v>58950</v>
          </cell>
        </row>
        <row r="72">
          <cell r="C72">
            <v>61950</v>
          </cell>
        </row>
        <row r="103">
          <cell r="G103" t="str">
            <v>fips_code</v>
          </cell>
          <cell r="H103" t="str">
            <v>county_name</v>
          </cell>
          <cell r="I103" t="str">
            <v>stusps</v>
          </cell>
          <cell r="J103" t="str">
            <v>lim50_22p4</v>
          </cell>
          <cell r="K103" t="str">
            <v>lim50_22p4</v>
          </cell>
          <cell r="L103" t="str">
            <v>Current Year</v>
          </cell>
          <cell r="M103" t="str">
            <v>median2010</v>
          </cell>
          <cell r="N103" t="str">
            <v>median2011</v>
          </cell>
          <cell r="O103" t="str">
            <v>median2012</v>
          </cell>
          <cell r="P103" t="str">
            <v>median2013</v>
          </cell>
          <cell r="Q103" t="str">
            <v>median2014</v>
          </cell>
          <cell r="R103" t="str">
            <v>median2015</v>
          </cell>
          <cell r="S103" t="str">
            <v>median2016</v>
          </cell>
          <cell r="T103" t="str">
            <v>median2017</v>
          </cell>
          <cell r="U103" t="str">
            <v>median2018</v>
          </cell>
          <cell r="V103" t="str">
            <v>median2019</v>
          </cell>
          <cell r="W103" t="str">
            <v>median2020</v>
          </cell>
          <cell r="X103" t="str">
            <v>median2021</v>
          </cell>
          <cell r="Y103" t="str">
            <v>median2022</v>
          </cell>
          <cell r="Z103" t="str">
            <v>median2023</v>
          </cell>
          <cell r="AA103" t="str">
            <v>lim50_10p4</v>
          </cell>
          <cell r="AB103" t="str">
            <v>lim50_11p4</v>
          </cell>
          <cell r="AC103" t="str">
            <v>lim50_12p4</v>
          </cell>
          <cell r="AD103" t="str">
            <v>lim50_13p4</v>
          </cell>
          <cell r="AE103" t="str">
            <v>lim50_14p4</v>
          </cell>
          <cell r="AF103" t="str">
            <v>lim50_15p4</v>
          </cell>
          <cell r="AG103" t="str">
            <v>lim50_16p4</v>
          </cell>
          <cell r="AH103" t="str">
            <v>lim50_17p4</v>
          </cell>
          <cell r="AI103" t="str">
            <v>lim50_18p4</v>
          </cell>
          <cell r="AJ103" t="str">
            <v>lim50_19p4</v>
          </cell>
          <cell r="AK103" t="str">
            <v>lim50_20p4</v>
          </cell>
          <cell r="AL103" t="str">
            <v>lim50_21p4</v>
          </cell>
          <cell r="AM103" t="str">
            <v>lim50_22p4</v>
          </cell>
          <cell r="AN103" t="str">
            <v>median2023</v>
          </cell>
          <cell r="AO103" t="str">
            <v>Lim50_HERA_10p4</v>
          </cell>
          <cell r="AP103" t="str">
            <v>Lim50_HERA_11p4</v>
          </cell>
          <cell r="AQ103" t="str">
            <v>Lim50_HERA_12p4</v>
          </cell>
          <cell r="AR103" t="str">
            <v>Lim50_HERA_13p4</v>
          </cell>
          <cell r="AS103" t="str">
            <v>Lim50_HERA_14p4</v>
          </cell>
          <cell r="AT103" t="str">
            <v>Lim50_HERA_15p4</v>
          </cell>
          <cell r="AU103" t="str">
            <v>Lim50_HERA_16p4</v>
          </cell>
          <cell r="AV103" t="str">
            <v>Lim50_HERA_17p4</v>
          </cell>
          <cell r="AW103" t="str">
            <v>Lim50_HERA_18p4</v>
          </cell>
          <cell r="AX103" t="str">
            <v>Lim50_HERA_19p4</v>
          </cell>
          <cell r="AY103" t="str">
            <v>Lim50_HERA_20p4</v>
          </cell>
          <cell r="AZ103" t="str">
            <v>Lim50_HERA_21p4</v>
          </cell>
          <cell r="BA103" t="str">
            <v>Lim50_HERA_22p4</v>
          </cell>
          <cell r="BB103" t="str">
            <v>HERA_Lim_type10</v>
          </cell>
          <cell r="BC103" t="str">
            <v>HERA_Lim_type11</v>
          </cell>
          <cell r="BD103" t="str">
            <v>HERA_Lim_type12</v>
          </cell>
          <cell r="BE103" t="str">
            <v>HERA_Lim_type13</v>
          </cell>
          <cell r="BF103" t="str">
            <v>HERA_Lim_type14</v>
          </cell>
          <cell r="BG103" t="str">
            <v>HERA_Lim_type15</v>
          </cell>
          <cell r="BH103" t="str">
            <v>HERA_Lim_type16</v>
          </cell>
          <cell r="BI103" t="str">
            <v>HERA_Lim_type17</v>
          </cell>
          <cell r="BJ103" t="str">
            <v>HERA_Lim_type18</v>
          </cell>
          <cell r="BK103" t="str">
            <v>HERA_Lim_type19</v>
          </cell>
          <cell r="BL103" t="str">
            <v>HERA_Lim_type20</v>
          </cell>
          <cell r="BM103" t="str">
            <v>HERA_Lim_type21</v>
          </cell>
          <cell r="BN103" t="str">
            <v>HERA_Lim_type22</v>
          </cell>
          <cell r="BO103" t="str">
            <v>fmr_0</v>
          </cell>
          <cell r="BP103" t="str">
            <v>fmr_1</v>
          </cell>
          <cell r="BQ103" t="str">
            <v>fmr_2</v>
          </cell>
          <cell r="BR103" t="str">
            <v>fmr_3</v>
          </cell>
          <cell r="BS103" t="str">
            <v>fmr_4</v>
          </cell>
          <cell r="BT103" t="str">
            <v>fmr_0_120</v>
          </cell>
          <cell r="BU103" t="str">
            <v>fmr_0_150</v>
          </cell>
          <cell r="BV103" t="str">
            <v>fmr_1_120</v>
          </cell>
          <cell r="BW103" t="str">
            <v>fmr_1_150</v>
          </cell>
          <cell r="BX103" t="str">
            <v>fmr_2_120</v>
          </cell>
          <cell r="BY103" t="str">
            <v>fmr_2_150</v>
          </cell>
          <cell r="BZ103" t="str">
            <v>fmr_3_120</v>
          </cell>
          <cell r="CA103" t="str">
            <v>fmr_3_150</v>
          </cell>
          <cell r="CB103" t="str">
            <v>fmr_4_120</v>
          </cell>
          <cell r="CC103" t="str">
            <v>fmr_4_150</v>
          </cell>
          <cell r="CD103" t="str">
            <v>AMI_Watermark</v>
          </cell>
          <cell r="CE103" t="str">
            <v>AMI_Watermark_Column</v>
          </cell>
          <cell r="CF103" t="str">
            <v>HERA_Lim_type23</v>
          </cell>
          <cell r="CG103" t="str">
            <v>lim50_hera_23p4</v>
          </cell>
        </row>
        <row r="104">
          <cell r="G104" t="str">
            <v>13009</v>
          </cell>
          <cell r="H104" t="str">
            <v>Baldwin County</v>
          </cell>
          <cell r="I104" t="str">
            <v>GA</v>
          </cell>
          <cell r="J104">
            <v>36850</v>
          </cell>
          <cell r="K104">
            <v>100450</v>
          </cell>
          <cell r="L104">
            <v>2025</v>
          </cell>
          <cell r="M104">
            <v>50300</v>
          </cell>
          <cell r="N104">
            <v>50700</v>
          </cell>
          <cell r="O104">
            <v>51300</v>
          </cell>
          <cell r="P104">
            <v>51700</v>
          </cell>
          <cell r="Q104">
            <v>50000</v>
          </cell>
          <cell r="R104">
            <v>49200</v>
          </cell>
          <cell r="S104">
            <v>51500</v>
          </cell>
          <cell r="T104">
            <v>53400</v>
          </cell>
          <cell r="U104">
            <v>54900</v>
          </cell>
          <cell r="V104">
            <v>56600</v>
          </cell>
          <cell r="W104">
            <v>69900</v>
          </cell>
          <cell r="X104">
            <v>76600</v>
          </cell>
          <cell r="Y104">
            <v>79300</v>
          </cell>
          <cell r="Z104">
            <v>79900</v>
          </cell>
          <cell r="AA104">
            <v>25150</v>
          </cell>
          <cell r="AB104">
            <v>25350</v>
          </cell>
          <cell r="AC104">
            <v>25650</v>
          </cell>
          <cell r="AD104">
            <v>25850</v>
          </cell>
          <cell r="AE104">
            <v>25000</v>
          </cell>
          <cell r="AF104">
            <v>24600</v>
          </cell>
          <cell r="AG104">
            <v>25750</v>
          </cell>
          <cell r="AH104">
            <v>26700</v>
          </cell>
          <cell r="AI104">
            <v>27450</v>
          </cell>
          <cell r="AJ104">
            <v>28300</v>
          </cell>
          <cell r="AK104">
            <v>31650</v>
          </cell>
          <cell r="AL104">
            <v>33500</v>
          </cell>
          <cell r="AM104">
            <v>36850</v>
          </cell>
          <cell r="AN104">
            <v>79900</v>
          </cell>
          <cell r="AO104">
            <v>26550</v>
          </cell>
          <cell r="AP104">
            <v>26550</v>
          </cell>
          <cell r="AQ104">
            <v>26550</v>
          </cell>
          <cell r="AR104">
            <v>26550</v>
          </cell>
          <cell r="AS104">
            <v>26550</v>
          </cell>
          <cell r="AT104">
            <v>26550</v>
          </cell>
          <cell r="AU104">
            <v>26550</v>
          </cell>
          <cell r="AV104">
            <v>26800</v>
          </cell>
          <cell r="AW104">
            <v>27550</v>
          </cell>
          <cell r="AX104">
            <v>28400</v>
          </cell>
          <cell r="AY104">
            <v>35100</v>
          </cell>
          <cell r="AZ104">
            <v>38450</v>
          </cell>
          <cell r="BA104">
            <v>39800</v>
          </cell>
          <cell r="BB104" t="str">
            <v>Special</v>
          </cell>
          <cell r="BC104" t="str">
            <v>Special</v>
          </cell>
          <cell r="BD104" t="str">
            <v>Special</v>
          </cell>
          <cell r="BE104" t="str">
            <v>Special</v>
          </cell>
          <cell r="BF104" t="str">
            <v>Special</v>
          </cell>
          <cell r="BG104" t="str">
            <v>Special</v>
          </cell>
          <cell r="BH104" t="str">
            <v>Special</v>
          </cell>
          <cell r="BI104" t="str">
            <v>Special</v>
          </cell>
          <cell r="BJ104" t="str">
            <v>Special</v>
          </cell>
          <cell r="BK104" t="str">
            <v>Special</v>
          </cell>
          <cell r="BL104" t="str">
            <v>Special</v>
          </cell>
          <cell r="BM104" t="str">
            <v>Special</v>
          </cell>
          <cell r="BN104" t="str">
            <v>Special</v>
          </cell>
          <cell r="BO104">
            <v>748</v>
          </cell>
          <cell r="BP104">
            <v>861</v>
          </cell>
          <cell r="BQ104">
            <v>984</v>
          </cell>
          <cell r="BR104">
            <v>1186</v>
          </cell>
          <cell r="BS104">
            <v>1540</v>
          </cell>
          <cell r="BT104">
            <v>897.6</v>
          </cell>
          <cell r="BU104">
            <v>1122</v>
          </cell>
          <cell r="BV104">
            <v>1033.2</v>
          </cell>
          <cell r="BW104">
            <v>1291.5</v>
          </cell>
          <cell r="BX104">
            <v>1180.8</v>
          </cell>
          <cell r="BY104">
            <v>1476</v>
          </cell>
          <cell r="BZ104">
            <v>1423.2</v>
          </cell>
          <cell r="CA104">
            <v>1779</v>
          </cell>
          <cell r="CB104">
            <v>1848</v>
          </cell>
          <cell r="CC104">
            <v>2310</v>
          </cell>
          <cell r="CD104">
            <v>100450</v>
          </cell>
          <cell r="CE104">
            <v>2025</v>
          </cell>
          <cell r="CF104" t="str">
            <v>Special</v>
          </cell>
          <cell r="CG104">
            <v>40100</v>
          </cell>
        </row>
        <row r="105">
          <cell r="G105" t="str">
            <v>13011</v>
          </cell>
          <cell r="H105" t="str">
            <v>Banks County</v>
          </cell>
          <cell r="I105" t="str">
            <v>GA</v>
          </cell>
          <cell r="J105">
            <v>36850</v>
          </cell>
          <cell r="K105">
            <v>100450</v>
          </cell>
          <cell r="L105">
            <v>2025</v>
          </cell>
          <cell r="M105">
            <v>49000</v>
          </cell>
          <cell r="N105">
            <v>51700</v>
          </cell>
          <cell r="O105">
            <v>51300</v>
          </cell>
          <cell r="P105">
            <v>53600</v>
          </cell>
          <cell r="Q105">
            <v>52900</v>
          </cell>
          <cell r="R105">
            <v>54000</v>
          </cell>
          <cell r="S105">
            <v>53300</v>
          </cell>
          <cell r="T105">
            <v>53200</v>
          </cell>
          <cell r="U105">
            <v>51800</v>
          </cell>
          <cell r="V105">
            <v>56600</v>
          </cell>
          <cell r="W105">
            <v>61800</v>
          </cell>
          <cell r="X105">
            <v>78000</v>
          </cell>
          <cell r="Y105">
            <v>84900</v>
          </cell>
          <cell r="Z105">
            <v>90700</v>
          </cell>
          <cell r="AA105">
            <v>24500</v>
          </cell>
          <cell r="AB105">
            <v>25700</v>
          </cell>
          <cell r="AC105">
            <v>25650</v>
          </cell>
          <cell r="AD105">
            <v>26800</v>
          </cell>
          <cell r="AE105">
            <v>26450</v>
          </cell>
          <cell r="AF105">
            <v>27000</v>
          </cell>
          <cell r="AG105">
            <v>26650</v>
          </cell>
          <cell r="AH105">
            <v>26600</v>
          </cell>
          <cell r="AI105">
            <v>27350</v>
          </cell>
          <cell r="AJ105">
            <v>28300</v>
          </cell>
          <cell r="AK105">
            <v>31650</v>
          </cell>
          <cell r="AL105">
            <v>33500</v>
          </cell>
          <cell r="AM105">
            <v>36850</v>
          </cell>
          <cell r="AN105">
            <v>90700</v>
          </cell>
          <cell r="AO105">
            <v>29000</v>
          </cell>
          <cell r="AP105">
            <v>29000</v>
          </cell>
          <cell r="AQ105">
            <v>29000</v>
          </cell>
          <cell r="AR105">
            <v>29000</v>
          </cell>
          <cell r="AS105">
            <v>29000</v>
          </cell>
          <cell r="AT105">
            <v>29150</v>
          </cell>
          <cell r="AU105">
            <v>29150</v>
          </cell>
          <cell r="AV105">
            <v>29150</v>
          </cell>
          <cell r="AW105">
            <v>29150</v>
          </cell>
          <cell r="AX105">
            <v>30550</v>
          </cell>
          <cell r="AY105">
            <v>33350</v>
          </cell>
          <cell r="AZ105">
            <v>42100</v>
          </cell>
          <cell r="BA105">
            <v>45800</v>
          </cell>
          <cell r="BB105" t="str">
            <v>Special</v>
          </cell>
          <cell r="BC105" t="str">
            <v>Special</v>
          </cell>
          <cell r="BD105" t="str">
            <v>Special</v>
          </cell>
          <cell r="BE105" t="str">
            <v>Special</v>
          </cell>
          <cell r="BF105" t="str">
            <v>Special</v>
          </cell>
          <cell r="BG105" t="str">
            <v>Special</v>
          </cell>
          <cell r="BH105" t="str">
            <v>Special</v>
          </cell>
          <cell r="BI105" t="str">
            <v>Special</v>
          </cell>
          <cell r="BJ105" t="str">
            <v>Special</v>
          </cell>
          <cell r="BK105" t="str">
            <v>Special</v>
          </cell>
          <cell r="BL105" t="str">
            <v>Special</v>
          </cell>
          <cell r="BM105" t="str">
            <v>Special</v>
          </cell>
          <cell r="BN105" t="str">
            <v>Special</v>
          </cell>
          <cell r="BO105">
            <v>773</v>
          </cell>
          <cell r="BP105">
            <v>817</v>
          </cell>
          <cell r="BQ105">
            <v>905</v>
          </cell>
          <cell r="BR105">
            <v>1261</v>
          </cell>
          <cell r="BS105">
            <v>1520</v>
          </cell>
          <cell r="BT105">
            <v>927.59999999999991</v>
          </cell>
          <cell r="BU105">
            <v>1159.5</v>
          </cell>
          <cell r="BV105">
            <v>980.4</v>
          </cell>
          <cell r="BW105">
            <v>1225.5</v>
          </cell>
          <cell r="BX105">
            <v>1086</v>
          </cell>
          <cell r="BY105">
            <v>1357.5</v>
          </cell>
          <cell r="BZ105">
            <v>1513.2</v>
          </cell>
          <cell r="CA105">
            <v>1891.5</v>
          </cell>
          <cell r="CB105">
            <v>1824</v>
          </cell>
          <cell r="CC105">
            <v>2280</v>
          </cell>
          <cell r="CD105">
            <v>100450</v>
          </cell>
          <cell r="CE105">
            <v>2025</v>
          </cell>
          <cell r="CF105" t="str">
            <v>Special</v>
          </cell>
          <cell r="CG105">
            <v>48950</v>
          </cell>
        </row>
        <row r="106">
          <cell r="G106" t="str">
            <v>13013</v>
          </cell>
          <cell r="H106" t="str">
            <v>Barrow County</v>
          </cell>
          <cell r="I106" t="str">
            <v>GA</v>
          </cell>
          <cell r="J106">
            <v>53750</v>
          </cell>
          <cell r="K106">
            <v>100450</v>
          </cell>
          <cell r="L106">
            <v>2025</v>
          </cell>
          <cell r="M106">
            <v>69300</v>
          </cell>
          <cell r="N106">
            <v>66300</v>
          </cell>
          <cell r="O106">
            <v>64400</v>
          </cell>
          <cell r="P106">
            <v>68300</v>
          </cell>
          <cell r="Q106">
            <v>67500</v>
          </cell>
          <cell r="R106">
            <v>69700</v>
          </cell>
          <cell r="S106">
            <v>74800</v>
          </cell>
          <cell r="T106">
            <v>79700</v>
          </cell>
          <cell r="U106">
            <v>82700</v>
          </cell>
          <cell r="V106">
            <v>86200</v>
          </cell>
          <cell r="W106">
            <v>96400</v>
          </cell>
          <cell r="X106">
            <v>103500</v>
          </cell>
          <cell r="Y106">
            <v>106600</v>
          </cell>
          <cell r="Z106">
            <v>114200</v>
          </cell>
          <cell r="AA106">
            <v>34650</v>
          </cell>
          <cell r="AB106">
            <v>33150</v>
          </cell>
          <cell r="AC106">
            <v>32200</v>
          </cell>
          <cell r="AD106">
            <v>34100</v>
          </cell>
          <cell r="AE106">
            <v>33750</v>
          </cell>
          <cell r="AF106">
            <v>34850</v>
          </cell>
          <cell r="AG106">
            <v>37400</v>
          </cell>
          <cell r="AH106">
            <v>39850</v>
          </cell>
          <cell r="AI106">
            <v>41350</v>
          </cell>
          <cell r="AJ106">
            <v>43100</v>
          </cell>
          <cell r="AK106">
            <v>48200</v>
          </cell>
          <cell r="AL106">
            <v>51050</v>
          </cell>
          <cell r="AM106">
            <v>53750</v>
          </cell>
          <cell r="AN106">
            <v>114200</v>
          </cell>
          <cell r="AO106">
            <v>36950</v>
          </cell>
          <cell r="AP106">
            <v>36950</v>
          </cell>
          <cell r="AQ106">
            <v>36950</v>
          </cell>
          <cell r="AR106">
            <v>36950</v>
          </cell>
          <cell r="AS106">
            <v>36950</v>
          </cell>
          <cell r="AT106">
            <v>36950</v>
          </cell>
          <cell r="AU106">
            <v>38500</v>
          </cell>
          <cell r="AV106">
            <v>41000</v>
          </cell>
          <cell r="AW106">
            <v>42550</v>
          </cell>
          <cell r="AX106">
            <v>44350</v>
          </cell>
          <cell r="AY106">
            <v>49600</v>
          </cell>
          <cell r="AZ106">
            <v>53250</v>
          </cell>
          <cell r="BA106">
            <v>54850</v>
          </cell>
          <cell r="BB106" t="str">
            <v>Special</v>
          </cell>
          <cell r="BC106" t="str">
            <v>Special</v>
          </cell>
          <cell r="BD106" t="str">
            <v>Special</v>
          </cell>
          <cell r="BE106" t="str">
            <v>Special</v>
          </cell>
          <cell r="BF106" t="str">
            <v>Special</v>
          </cell>
          <cell r="BG106" t="str">
            <v>Special</v>
          </cell>
          <cell r="BH106" t="str">
            <v>Special</v>
          </cell>
          <cell r="BI106" t="str">
            <v>Special</v>
          </cell>
          <cell r="BJ106" t="str">
            <v>Special</v>
          </cell>
          <cell r="BK106" t="str">
            <v>Special</v>
          </cell>
          <cell r="BL106" t="str">
            <v>Special</v>
          </cell>
          <cell r="BM106" t="str">
            <v>Special</v>
          </cell>
          <cell r="BN106" t="str">
            <v>Special</v>
          </cell>
          <cell r="BO106">
            <v>1591</v>
          </cell>
          <cell r="BP106">
            <v>1653</v>
          </cell>
          <cell r="BQ106">
            <v>1830</v>
          </cell>
          <cell r="BR106">
            <v>2205</v>
          </cell>
          <cell r="BS106">
            <v>2653</v>
          </cell>
          <cell r="BT106">
            <v>1909.2</v>
          </cell>
          <cell r="BU106">
            <v>2386.5</v>
          </cell>
          <cell r="BV106">
            <v>1983.6</v>
          </cell>
          <cell r="BW106">
            <v>2479.5</v>
          </cell>
          <cell r="BX106">
            <v>2196</v>
          </cell>
          <cell r="BY106">
            <v>2745</v>
          </cell>
          <cell r="BZ106">
            <v>2646</v>
          </cell>
          <cell r="CA106">
            <v>3307.5</v>
          </cell>
          <cell r="CB106">
            <v>3183.6</v>
          </cell>
          <cell r="CC106">
            <v>3979.5</v>
          </cell>
          <cell r="CD106">
            <v>100450</v>
          </cell>
          <cell r="CE106">
            <v>2025</v>
          </cell>
          <cell r="CF106" t="str">
            <v>Special</v>
          </cell>
          <cell r="CG106">
            <v>58750</v>
          </cell>
        </row>
        <row r="107">
          <cell r="G107" t="str">
            <v>13033</v>
          </cell>
          <cell r="H107" t="str">
            <v>Burke County</v>
          </cell>
          <cell r="I107" t="str">
            <v>GA</v>
          </cell>
          <cell r="J107">
            <v>42900</v>
          </cell>
          <cell r="K107">
            <v>100450</v>
          </cell>
          <cell r="L107">
            <v>2025</v>
          </cell>
          <cell r="M107">
            <v>57900</v>
          </cell>
          <cell r="N107">
            <v>56800</v>
          </cell>
          <cell r="O107">
            <v>55900</v>
          </cell>
          <cell r="P107">
            <v>59100</v>
          </cell>
          <cell r="Q107">
            <v>59000</v>
          </cell>
          <cell r="R107">
            <v>62000</v>
          </cell>
          <cell r="S107">
            <v>62300</v>
          </cell>
          <cell r="T107">
            <v>62800</v>
          </cell>
          <cell r="U107">
            <v>65900</v>
          </cell>
          <cell r="V107">
            <v>69900</v>
          </cell>
          <cell r="W107">
            <v>74100</v>
          </cell>
          <cell r="X107">
            <v>78000</v>
          </cell>
          <cell r="Y107">
            <v>86800</v>
          </cell>
          <cell r="Z107">
            <v>88300</v>
          </cell>
          <cell r="AA107">
            <v>28950</v>
          </cell>
          <cell r="AB107">
            <v>28400</v>
          </cell>
          <cell r="AC107">
            <v>27950</v>
          </cell>
          <cell r="AD107">
            <v>29550</v>
          </cell>
          <cell r="AE107">
            <v>29500</v>
          </cell>
          <cell r="AF107">
            <v>31000</v>
          </cell>
          <cell r="AG107">
            <v>31150</v>
          </cell>
          <cell r="AH107">
            <v>31400</v>
          </cell>
          <cell r="AI107">
            <v>32950</v>
          </cell>
          <cell r="AJ107">
            <v>34550</v>
          </cell>
          <cell r="AK107">
            <v>37050</v>
          </cell>
          <cell r="AL107">
            <v>39000</v>
          </cell>
          <cell r="AM107">
            <v>42900</v>
          </cell>
          <cell r="AN107">
            <v>88300</v>
          </cell>
          <cell r="AP107">
            <v>28950</v>
          </cell>
          <cell r="AQ107">
            <v>28950</v>
          </cell>
          <cell r="AS107">
            <v>29550</v>
          </cell>
          <cell r="AX107">
            <v>34950</v>
          </cell>
          <cell r="BA107">
            <v>43400</v>
          </cell>
          <cell r="BB107" t="str">
            <v>Regular</v>
          </cell>
          <cell r="BC107" t="str">
            <v>Special</v>
          </cell>
          <cell r="BD107" t="str">
            <v>Special</v>
          </cell>
          <cell r="BE107" t="str">
            <v>Regular</v>
          </cell>
          <cell r="BF107" t="str">
            <v>Special</v>
          </cell>
          <cell r="BG107" t="str">
            <v>Regular</v>
          </cell>
          <cell r="BH107" t="str">
            <v>Regular</v>
          </cell>
          <cell r="BI107" t="str">
            <v>Regular</v>
          </cell>
          <cell r="BJ107" t="str">
            <v>Regular</v>
          </cell>
          <cell r="BK107" t="str">
            <v>Special</v>
          </cell>
          <cell r="BL107" t="str">
            <v>Regular</v>
          </cell>
          <cell r="BM107" t="str">
            <v>Regular</v>
          </cell>
          <cell r="BN107" t="str">
            <v>Special</v>
          </cell>
          <cell r="BO107">
            <v>868</v>
          </cell>
          <cell r="BP107">
            <v>1039</v>
          </cell>
          <cell r="BQ107">
            <v>1175</v>
          </cell>
          <cell r="BR107">
            <v>1545</v>
          </cell>
          <cell r="BS107">
            <v>1890</v>
          </cell>
          <cell r="BT107">
            <v>1041.5999999999999</v>
          </cell>
          <cell r="BU107">
            <v>1302</v>
          </cell>
          <cell r="BV107">
            <v>1246.8</v>
          </cell>
          <cell r="BW107">
            <v>1558.5</v>
          </cell>
          <cell r="BX107">
            <v>1410</v>
          </cell>
          <cell r="BY107">
            <v>1762.5</v>
          </cell>
          <cell r="BZ107">
            <v>1854</v>
          </cell>
          <cell r="CA107">
            <v>2317.5</v>
          </cell>
          <cell r="CB107">
            <v>2268</v>
          </cell>
          <cell r="CC107">
            <v>2835</v>
          </cell>
          <cell r="CD107">
            <v>100450</v>
          </cell>
          <cell r="CE107">
            <v>2025</v>
          </cell>
          <cell r="CF107" t="str">
            <v>Regular</v>
          </cell>
        </row>
        <row r="108">
          <cell r="G108" t="str">
            <v>13059</v>
          </cell>
          <cell r="H108" t="str">
            <v>Clarke County</v>
          </cell>
          <cell r="I108" t="str">
            <v>GA</v>
          </cell>
          <cell r="J108">
            <v>44750</v>
          </cell>
          <cell r="K108">
            <v>100450</v>
          </cell>
          <cell r="L108">
            <v>2025</v>
          </cell>
          <cell r="M108">
            <v>59400</v>
          </cell>
          <cell r="N108">
            <v>58400</v>
          </cell>
          <cell r="O108">
            <v>55500</v>
          </cell>
          <cell r="P108">
            <v>56600</v>
          </cell>
          <cell r="Q108">
            <v>56100</v>
          </cell>
          <cell r="R108">
            <v>61500</v>
          </cell>
          <cell r="S108">
            <v>58900</v>
          </cell>
          <cell r="T108">
            <v>66700</v>
          </cell>
          <cell r="U108">
            <v>65600</v>
          </cell>
          <cell r="V108">
            <v>73100</v>
          </cell>
          <cell r="W108">
            <v>82300</v>
          </cell>
          <cell r="X108">
            <v>100100</v>
          </cell>
          <cell r="Y108">
            <v>90900</v>
          </cell>
          <cell r="Z108">
            <v>94300</v>
          </cell>
          <cell r="AA108">
            <v>29700</v>
          </cell>
          <cell r="AB108">
            <v>29200</v>
          </cell>
          <cell r="AC108">
            <v>27750</v>
          </cell>
          <cell r="AD108">
            <v>28300</v>
          </cell>
          <cell r="AE108">
            <v>28050</v>
          </cell>
          <cell r="AF108">
            <v>30000</v>
          </cell>
          <cell r="AG108">
            <v>29450</v>
          </cell>
          <cell r="AH108">
            <v>32400</v>
          </cell>
          <cell r="AI108">
            <v>32800</v>
          </cell>
          <cell r="AJ108">
            <v>34400</v>
          </cell>
          <cell r="AK108">
            <v>38450</v>
          </cell>
          <cell r="AL108">
            <v>40700</v>
          </cell>
          <cell r="AM108">
            <v>44750</v>
          </cell>
          <cell r="AN108">
            <v>94300</v>
          </cell>
          <cell r="AO108">
            <v>29800</v>
          </cell>
          <cell r="AP108">
            <v>29800</v>
          </cell>
          <cell r="AQ108">
            <v>29800</v>
          </cell>
          <cell r="AR108">
            <v>29800</v>
          </cell>
          <cell r="AS108">
            <v>29800</v>
          </cell>
          <cell r="AT108">
            <v>30850</v>
          </cell>
          <cell r="AU108">
            <v>30850</v>
          </cell>
          <cell r="AV108">
            <v>33450</v>
          </cell>
          <cell r="AW108">
            <v>33450</v>
          </cell>
          <cell r="AX108">
            <v>36700</v>
          </cell>
          <cell r="AY108">
            <v>41300</v>
          </cell>
          <cell r="AZ108">
            <v>50250</v>
          </cell>
          <cell r="BA108">
            <v>50250</v>
          </cell>
          <cell r="BB108" t="str">
            <v>Special</v>
          </cell>
          <cell r="BC108" t="str">
            <v>Special</v>
          </cell>
          <cell r="BD108" t="str">
            <v>Special</v>
          </cell>
          <cell r="BE108" t="str">
            <v>Special</v>
          </cell>
          <cell r="BF108" t="str">
            <v>Special</v>
          </cell>
          <cell r="BG108" t="str">
            <v>Special</v>
          </cell>
          <cell r="BH108" t="str">
            <v>Special</v>
          </cell>
          <cell r="BI108" t="str">
            <v>Special</v>
          </cell>
          <cell r="BJ108" t="str">
            <v>Special</v>
          </cell>
          <cell r="BK108" t="str">
            <v>Special</v>
          </cell>
          <cell r="BL108" t="str">
            <v>Special</v>
          </cell>
          <cell r="BM108" t="str">
            <v>Special</v>
          </cell>
          <cell r="BN108" t="str">
            <v>Special</v>
          </cell>
          <cell r="BO108">
            <v>1065</v>
          </cell>
          <cell r="BP108">
            <v>1106</v>
          </cell>
          <cell r="BQ108">
            <v>1225</v>
          </cell>
          <cell r="BR108">
            <v>1627</v>
          </cell>
          <cell r="BS108">
            <v>1725</v>
          </cell>
          <cell r="BT108">
            <v>1278</v>
          </cell>
          <cell r="BU108">
            <v>1597.5</v>
          </cell>
          <cell r="BV108">
            <v>1327.2</v>
          </cell>
          <cell r="BW108">
            <v>1659</v>
          </cell>
          <cell r="BX108">
            <v>1470</v>
          </cell>
          <cell r="BY108">
            <v>1837.5</v>
          </cell>
          <cell r="BZ108">
            <v>1952.4</v>
          </cell>
          <cell r="CA108">
            <v>2440.5</v>
          </cell>
          <cell r="CB108">
            <v>2070</v>
          </cell>
          <cell r="CC108">
            <v>2587.5</v>
          </cell>
          <cell r="CD108">
            <v>100450</v>
          </cell>
          <cell r="CE108">
            <v>2025</v>
          </cell>
          <cell r="CF108" t="str">
            <v>Special</v>
          </cell>
          <cell r="CG108">
            <v>50250</v>
          </cell>
        </row>
        <row r="109">
          <cell r="D109">
            <v>75</v>
          </cell>
          <cell r="G109" t="str">
            <v>13073</v>
          </cell>
          <cell r="H109" t="str">
            <v>Columbia County</v>
          </cell>
          <cell r="I109" t="str">
            <v>GA</v>
          </cell>
          <cell r="J109">
            <v>42900</v>
          </cell>
          <cell r="K109">
            <v>100450</v>
          </cell>
          <cell r="L109">
            <v>2025</v>
          </cell>
          <cell r="M109">
            <v>57900</v>
          </cell>
          <cell r="N109">
            <v>56800</v>
          </cell>
          <cell r="O109">
            <v>55900</v>
          </cell>
          <cell r="P109">
            <v>59100</v>
          </cell>
          <cell r="Q109">
            <v>59000</v>
          </cell>
          <cell r="R109">
            <v>62000</v>
          </cell>
          <cell r="S109">
            <v>62300</v>
          </cell>
          <cell r="T109">
            <v>62800</v>
          </cell>
          <cell r="U109">
            <v>65900</v>
          </cell>
          <cell r="V109">
            <v>69900</v>
          </cell>
          <cell r="W109">
            <v>74100</v>
          </cell>
          <cell r="X109">
            <v>78000</v>
          </cell>
          <cell r="Y109">
            <v>86800</v>
          </cell>
          <cell r="Z109">
            <v>88300</v>
          </cell>
          <cell r="AA109">
            <v>28950</v>
          </cell>
          <cell r="AB109">
            <v>28400</v>
          </cell>
          <cell r="AC109">
            <v>27950</v>
          </cell>
          <cell r="AD109">
            <v>29550</v>
          </cell>
          <cell r="AE109">
            <v>29500</v>
          </cell>
          <cell r="AF109">
            <v>31000</v>
          </cell>
          <cell r="AG109">
            <v>31150</v>
          </cell>
          <cell r="AH109">
            <v>31400</v>
          </cell>
          <cell r="AI109">
            <v>32950</v>
          </cell>
          <cell r="AJ109">
            <v>34550</v>
          </cell>
          <cell r="AK109">
            <v>37050</v>
          </cell>
          <cell r="AL109">
            <v>39000</v>
          </cell>
          <cell r="AM109">
            <v>42900</v>
          </cell>
          <cell r="AN109">
            <v>88300</v>
          </cell>
          <cell r="AP109">
            <v>28950</v>
          </cell>
          <cell r="AQ109">
            <v>28950</v>
          </cell>
          <cell r="AS109">
            <v>29550</v>
          </cell>
          <cell r="AX109">
            <v>34950</v>
          </cell>
          <cell r="BA109">
            <v>43400</v>
          </cell>
          <cell r="BB109" t="str">
            <v>Regular</v>
          </cell>
          <cell r="BC109" t="str">
            <v>Special</v>
          </cell>
          <cell r="BD109" t="str">
            <v>Special</v>
          </cell>
          <cell r="BE109" t="str">
            <v>Regular</v>
          </cell>
          <cell r="BF109" t="str">
            <v>Special</v>
          </cell>
          <cell r="BG109" t="str">
            <v>Regular</v>
          </cell>
          <cell r="BH109" t="str">
            <v>Regular</v>
          </cell>
          <cell r="BI109" t="str">
            <v>Regular</v>
          </cell>
          <cell r="BJ109" t="str">
            <v>Regular</v>
          </cell>
          <cell r="BK109" t="str">
            <v>Special</v>
          </cell>
          <cell r="BL109" t="str">
            <v>Regular</v>
          </cell>
          <cell r="BM109" t="str">
            <v>Regular</v>
          </cell>
          <cell r="BN109" t="str">
            <v>Special</v>
          </cell>
          <cell r="BO109">
            <v>868</v>
          </cell>
          <cell r="BP109">
            <v>1039</v>
          </cell>
          <cell r="BQ109">
            <v>1175</v>
          </cell>
          <cell r="BR109">
            <v>1545</v>
          </cell>
          <cell r="BS109">
            <v>1890</v>
          </cell>
          <cell r="BT109">
            <v>1041.5999999999999</v>
          </cell>
          <cell r="BU109">
            <v>1302</v>
          </cell>
          <cell r="BV109">
            <v>1246.8</v>
          </cell>
          <cell r="BW109">
            <v>1558.5</v>
          </cell>
          <cell r="BX109">
            <v>1410</v>
          </cell>
          <cell r="BY109">
            <v>1762.5</v>
          </cell>
          <cell r="BZ109">
            <v>1854</v>
          </cell>
          <cell r="CA109">
            <v>2317.5</v>
          </cell>
          <cell r="CB109">
            <v>2268</v>
          </cell>
          <cell r="CC109">
            <v>2835</v>
          </cell>
          <cell r="CD109">
            <v>100450</v>
          </cell>
          <cell r="CE109">
            <v>2025</v>
          </cell>
          <cell r="CF109" t="str">
            <v>Regular</v>
          </cell>
        </row>
        <row r="110">
          <cell r="G110" t="str">
            <v>13105</v>
          </cell>
          <cell r="H110" t="str">
            <v>Elbert County</v>
          </cell>
          <cell r="I110" t="str">
            <v>GA</v>
          </cell>
          <cell r="J110">
            <v>35250</v>
          </cell>
          <cell r="K110">
            <v>100450</v>
          </cell>
          <cell r="L110">
            <v>2025</v>
          </cell>
          <cell r="M110">
            <v>40100</v>
          </cell>
          <cell r="N110">
            <v>37800</v>
          </cell>
          <cell r="O110">
            <v>38900</v>
          </cell>
          <cell r="P110">
            <v>42700</v>
          </cell>
          <cell r="Q110">
            <v>42500</v>
          </cell>
          <cell r="R110">
            <v>43600</v>
          </cell>
          <cell r="S110">
            <v>43800</v>
          </cell>
          <cell r="T110">
            <v>46200</v>
          </cell>
          <cell r="U110">
            <v>47500</v>
          </cell>
          <cell r="V110">
            <v>47800</v>
          </cell>
          <cell r="W110">
            <v>50200</v>
          </cell>
          <cell r="X110">
            <v>55400</v>
          </cell>
          <cell r="Y110">
            <v>65900</v>
          </cell>
          <cell r="Z110">
            <v>72600</v>
          </cell>
          <cell r="AA110">
            <v>22600</v>
          </cell>
          <cell r="AB110">
            <v>22800</v>
          </cell>
          <cell r="AC110">
            <v>22700</v>
          </cell>
          <cell r="AD110">
            <v>23050</v>
          </cell>
          <cell r="AE110">
            <v>22650</v>
          </cell>
          <cell r="AF110">
            <v>23250</v>
          </cell>
          <cell r="AG110">
            <v>24450</v>
          </cell>
          <cell r="AH110">
            <v>26050</v>
          </cell>
          <cell r="AI110">
            <v>27350</v>
          </cell>
          <cell r="AJ110">
            <v>27450</v>
          </cell>
          <cell r="AK110">
            <v>30700</v>
          </cell>
          <cell r="AL110">
            <v>32500</v>
          </cell>
          <cell r="AM110">
            <v>35250</v>
          </cell>
          <cell r="AN110">
            <v>72600</v>
          </cell>
          <cell r="AO110">
            <v>24100</v>
          </cell>
          <cell r="AP110">
            <v>24100</v>
          </cell>
          <cell r="AQ110">
            <v>24100</v>
          </cell>
          <cell r="AR110">
            <v>24200</v>
          </cell>
          <cell r="AS110">
            <v>24200</v>
          </cell>
          <cell r="AT110">
            <v>24750</v>
          </cell>
          <cell r="AU110">
            <v>24850</v>
          </cell>
          <cell r="AV110">
            <v>26200</v>
          </cell>
          <cell r="BA110">
            <v>37400</v>
          </cell>
          <cell r="BB110" t="str">
            <v>Special</v>
          </cell>
          <cell r="BC110" t="str">
            <v>Special</v>
          </cell>
          <cell r="BD110" t="str">
            <v>Special</v>
          </cell>
          <cell r="BE110" t="str">
            <v>Special</v>
          </cell>
          <cell r="BF110" t="str">
            <v>Special</v>
          </cell>
          <cell r="BG110" t="str">
            <v>Special</v>
          </cell>
          <cell r="BH110" t="str">
            <v>Special</v>
          </cell>
          <cell r="BI110" t="str">
            <v>Special</v>
          </cell>
          <cell r="BJ110" t="str">
            <v>Regular</v>
          </cell>
          <cell r="BK110" t="str">
            <v>Regular</v>
          </cell>
          <cell r="BL110" t="str">
            <v>Regular</v>
          </cell>
          <cell r="BM110" t="str">
            <v>Regular</v>
          </cell>
          <cell r="BN110" t="str">
            <v>Special</v>
          </cell>
          <cell r="BO110">
            <v>709</v>
          </cell>
          <cell r="BP110">
            <v>713</v>
          </cell>
          <cell r="BQ110">
            <v>936</v>
          </cell>
          <cell r="BR110">
            <v>1168</v>
          </cell>
          <cell r="BS110">
            <v>1241</v>
          </cell>
          <cell r="BT110">
            <v>850.8</v>
          </cell>
          <cell r="BU110">
            <v>1063.5</v>
          </cell>
          <cell r="BV110">
            <v>855.6</v>
          </cell>
          <cell r="BW110">
            <v>1069.5</v>
          </cell>
          <cell r="BX110">
            <v>1123.2</v>
          </cell>
          <cell r="BY110">
            <v>1404</v>
          </cell>
          <cell r="BZ110">
            <v>1401.6</v>
          </cell>
          <cell r="CA110">
            <v>1752</v>
          </cell>
          <cell r="CB110">
            <v>1489.2</v>
          </cell>
          <cell r="CC110">
            <v>1861.5</v>
          </cell>
          <cell r="CD110">
            <v>100450</v>
          </cell>
          <cell r="CE110">
            <v>2025</v>
          </cell>
          <cell r="CF110" t="str">
            <v>Special</v>
          </cell>
          <cell r="CG110">
            <v>41200</v>
          </cell>
        </row>
        <row r="111">
          <cell r="G111" t="str">
            <v>13107</v>
          </cell>
          <cell r="H111" t="str">
            <v>Emanuel County</v>
          </cell>
          <cell r="I111" t="str">
            <v>GA</v>
          </cell>
          <cell r="J111">
            <v>35250</v>
          </cell>
          <cell r="K111">
            <v>100450</v>
          </cell>
          <cell r="L111">
            <v>2025</v>
          </cell>
          <cell r="M111">
            <v>39300</v>
          </cell>
          <cell r="N111">
            <v>38700</v>
          </cell>
          <cell r="O111">
            <v>38700</v>
          </cell>
          <cell r="P111">
            <v>39100</v>
          </cell>
          <cell r="Q111">
            <v>38400</v>
          </cell>
          <cell r="R111">
            <v>39000</v>
          </cell>
          <cell r="S111">
            <v>41900</v>
          </cell>
          <cell r="T111">
            <v>40200</v>
          </cell>
          <cell r="U111">
            <v>43700</v>
          </cell>
          <cell r="V111">
            <v>44800</v>
          </cell>
          <cell r="W111">
            <v>49600</v>
          </cell>
          <cell r="X111">
            <v>56900</v>
          </cell>
          <cell r="Y111">
            <v>57300</v>
          </cell>
          <cell r="Z111">
            <v>62400</v>
          </cell>
          <cell r="AA111">
            <v>22600</v>
          </cell>
          <cell r="AB111">
            <v>22800</v>
          </cell>
          <cell r="AC111">
            <v>22700</v>
          </cell>
          <cell r="AD111">
            <v>23050</v>
          </cell>
          <cell r="AE111">
            <v>22650</v>
          </cell>
          <cell r="AF111">
            <v>23250</v>
          </cell>
          <cell r="AG111">
            <v>24450</v>
          </cell>
          <cell r="AH111">
            <v>26050</v>
          </cell>
          <cell r="AI111">
            <v>27350</v>
          </cell>
          <cell r="AJ111">
            <v>27450</v>
          </cell>
          <cell r="AK111">
            <v>30700</v>
          </cell>
          <cell r="AL111">
            <v>32500</v>
          </cell>
          <cell r="AM111">
            <v>35250</v>
          </cell>
          <cell r="AN111">
            <v>62400</v>
          </cell>
          <cell r="AO111">
            <v>24400</v>
          </cell>
          <cell r="AP111">
            <v>24400</v>
          </cell>
          <cell r="AQ111">
            <v>24400</v>
          </cell>
          <cell r="AR111">
            <v>24400</v>
          </cell>
          <cell r="AS111">
            <v>24400</v>
          </cell>
          <cell r="AT111">
            <v>24400</v>
          </cell>
          <cell r="AU111">
            <v>26000</v>
          </cell>
          <cell r="AX111">
            <v>27800</v>
          </cell>
          <cell r="AY111">
            <v>30750</v>
          </cell>
          <cell r="AZ111">
            <v>35300</v>
          </cell>
          <cell r="BA111">
            <v>35550</v>
          </cell>
          <cell r="BB111" t="str">
            <v>Special</v>
          </cell>
          <cell r="BC111" t="str">
            <v>Special</v>
          </cell>
          <cell r="BD111" t="str">
            <v>Special</v>
          </cell>
          <cell r="BE111" t="str">
            <v>Special</v>
          </cell>
          <cell r="BF111" t="str">
            <v>Special</v>
          </cell>
          <cell r="BG111" t="str">
            <v>Special</v>
          </cell>
          <cell r="BH111" t="str">
            <v>Special</v>
          </cell>
          <cell r="BI111" t="str">
            <v>Regular</v>
          </cell>
          <cell r="BJ111" t="str">
            <v>Regular</v>
          </cell>
          <cell r="BK111" t="str">
            <v>Special</v>
          </cell>
          <cell r="BL111" t="str">
            <v>Special</v>
          </cell>
          <cell r="BM111" t="str">
            <v>Special</v>
          </cell>
          <cell r="BN111" t="str">
            <v>Special</v>
          </cell>
          <cell r="BO111">
            <v>773</v>
          </cell>
          <cell r="BP111">
            <v>817</v>
          </cell>
          <cell r="BQ111">
            <v>905</v>
          </cell>
          <cell r="BR111">
            <v>1113</v>
          </cell>
          <cell r="BS111">
            <v>1520</v>
          </cell>
          <cell r="BT111">
            <v>927.59999999999991</v>
          </cell>
          <cell r="BU111">
            <v>1159.5</v>
          </cell>
          <cell r="BV111">
            <v>980.4</v>
          </cell>
          <cell r="BW111">
            <v>1225.5</v>
          </cell>
          <cell r="BX111">
            <v>1086</v>
          </cell>
          <cell r="BY111">
            <v>1357.5</v>
          </cell>
          <cell r="BZ111">
            <v>1335.6</v>
          </cell>
          <cell r="CA111">
            <v>1669.5</v>
          </cell>
          <cell r="CB111">
            <v>1824</v>
          </cell>
          <cell r="CC111">
            <v>2280</v>
          </cell>
          <cell r="CD111">
            <v>100450</v>
          </cell>
          <cell r="CE111">
            <v>2025</v>
          </cell>
          <cell r="CF111" t="str">
            <v>Special</v>
          </cell>
          <cell r="CG111">
            <v>38700</v>
          </cell>
        </row>
        <row r="112">
          <cell r="G112" t="str">
            <v>13119</v>
          </cell>
          <cell r="H112" t="str">
            <v>Franklin County</v>
          </cell>
          <cell r="I112" t="str">
            <v>GA</v>
          </cell>
          <cell r="J112">
            <v>35250</v>
          </cell>
          <cell r="K112">
            <v>100450</v>
          </cell>
          <cell r="L112">
            <v>2025</v>
          </cell>
          <cell r="M112">
            <v>46200</v>
          </cell>
          <cell r="N112">
            <v>47500</v>
          </cell>
          <cell r="O112">
            <v>45600</v>
          </cell>
          <cell r="P112">
            <v>46500</v>
          </cell>
          <cell r="Q112">
            <v>47100</v>
          </cell>
          <cell r="R112">
            <v>47200</v>
          </cell>
          <cell r="S112">
            <v>44700</v>
          </cell>
          <cell r="T112">
            <v>49700</v>
          </cell>
          <cell r="U112">
            <v>52400</v>
          </cell>
          <cell r="V112">
            <v>53600</v>
          </cell>
          <cell r="W112">
            <v>59900</v>
          </cell>
          <cell r="X112">
            <v>66300</v>
          </cell>
          <cell r="Y112">
            <v>67700</v>
          </cell>
          <cell r="Z112">
            <v>72100</v>
          </cell>
          <cell r="AA112">
            <v>23100</v>
          </cell>
          <cell r="AB112">
            <v>23750</v>
          </cell>
          <cell r="AC112">
            <v>22800</v>
          </cell>
          <cell r="AD112">
            <v>23250</v>
          </cell>
          <cell r="AE112">
            <v>23550</v>
          </cell>
          <cell r="AF112">
            <v>23600</v>
          </cell>
          <cell r="AG112">
            <v>24450</v>
          </cell>
          <cell r="AH112">
            <v>26050</v>
          </cell>
          <cell r="AI112">
            <v>27350</v>
          </cell>
          <cell r="AJ112">
            <v>27450</v>
          </cell>
          <cell r="AK112">
            <v>30700</v>
          </cell>
          <cell r="AL112">
            <v>32500</v>
          </cell>
          <cell r="AM112">
            <v>35250</v>
          </cell>
          <cell r="AN112">
            <v>72100</v>
          </cell>
          <cell r="AO112">
            <v>24950</v>
          </cell>
          <cell r="AP112">
            <v>25350</v>
          </cell>
          <cell r="AQ112">
            <v>25350</v>
          </cell>
          <cell r="AR112">
            <v>25350</v>
          </cell>
          <cell r="AS112">
            <v>25350</v>
          </cell>
          <cell r="AT112">
            <v>25350</v>
          </cell>
          <cell r="AU112">
            <v>25350</v>
          </cell>
          <cell r="AV112">
            <v>26550</v>
          </cell>
          <cell r="AW112">
            <v>27950</v>
          </cell>
          <cell r="AX112">
            <v>28600</v>
          </cell>
          <cell r="AY112">
            <v>32000</v>
          </cell>
          <cell r="AZ112">
            <v>35400</v>
          </cell>
          <cell r="BA112">
            <v>36150</v>
          </cell>
          <cell r="BB112" t="str">
            <v>Special</v>
          </cell>
          <cell r="BC112" t="str">
            <v>Special</v>
          </cell>
          <cell r="BD112" t="str">
            <v>Special</v>
          </cell>
          <cell r="BE112" t="str">
            <v>Special</v>
          </cell>
          <cell r="BF112" t="str">
            <v>Special</v>
          </cell>
          <cell r="BG112" t="str">
            <v>Special</v>
          </cell>
          <cell r="BH112" t="str">
            <v>Special</v>
          </cell>
          <cell r="BI112" t="str">
            <v>Special</v>
          </cell>
          <cell r="BJ112" t="str">
            <v>Special</v>
          </cell>
          <cell r="BK112" t="str">
            <v>Special</v>
          </cell>
          <cell r="BL112" t="str">
            <v>Special</v>
          </cell>
          <cell r="BM112" t="str">
            <v>Special</v>
          </cell>
          <cell r="BN112" t="str">
            <v>Special</v>
          </cell>
          <cell r="BO112">
            <v>687</v>
          </cell>
          <cell r="BP112">
            <v>691</v>
          </cell>
          <cell r="BQ112">
            <v>907</v>
          </cell>
          <cell r="BR112">
            <v>1093</v>
          </cell>
          <cell r="BS112">
            <v>1303</v>
          </cell>
          <cell r="BT112">
            <v>824.4</v>
          </cell>
          <cell r="BU112">
            <v>1030.5</v>
          </cell>
          <cell r="BV112">
            <v>829.19999999999993</v>
          </cell>
          <cell r="BW112">
            <v>1036.5</v>
          </cell>
          <cell r="BX112">
            <v>1088.4000000000001</v>
          </cell>
          <cell r="BY112">
            <v>1360.5</v>
          </cell>
          <cell r="BZ112">
            <v>1311.6</v>
          </cell>
          <cell r="CA112">
            <v>1639.5</v>
          </cell>
          <cell r="CB112">
            <v>1563.6</v>
          </cell>
          <cell r="CC112">
            <v>1954.5</v>
          </cell>
          <cell r="CD112">
            <v>100450</v>
          </cell>
          <cell r="CE112">
            <v>2025</v>
          </cell>
          <cell r="CF112" t="str">
            <v>Special</v>
          </cell>
          <cell r="CG112">
            <v>38500</v>
          </cell>
        </row>
        <row r="113">
          <cell r="G113" t="str">
            <v>13125</v>
          </cell>
          <cell r="H113" t="str">
            <v>Glascock County</v>
          </cell>
          <cell r="I113" t="str">
            <v>GA</v>
          </cell>
          <cell r="J113">
            <v>36900</v>
          </cell>
          <cell r="K113">
            <v>100450</v>
          </cell>
          <cell r="L113">
            <v>2025</v>
          </cell>
          <cell r="M113">
            <v>43400</v>
          </cell>
          <cell r="N113">
            <v>49200</v>
          </cell>
          <cell r="O113">
            <v>50100</v>
          </cell>
          <cell r="P113">
            <v>51300</v>
          </cell>
          <cell r="Q113">
            <v>50600</v>
          </cell>
          <cell r="R113">
            <v>51300</v>
          </cell>
          <cell r="S113">
            <v>52100</v>
          </cell>
          <cell r="T113">
            <v>55300</v>
          </cell>
          <cell r="U113">
            <v>64000</v>
          </cell>
          <cell r="V113">
            <v>54400</v>
          </cell>
          <cell r="W113">
            <v>76200</v>
          </cell>
          <cell r="X113">
            <v>80000</v>
          </cell>
          <cell r="Y113">
            <v>80400</v>
          </cell>
          <cell r="Z113">
            <v>83800</v>
          </cell>
          <cell r="AA113">
            <v>22600</v>
          </cell>
          <cell r="AB113">
            <v>23700</v>
          </cell>
          <cell r="AC113">
            <v>24850</v>
          </cell>
          <cell r="AD113">
            <v>25650</v>
          </cell>
          <cell r="AE113">
            <v>25300</v>
          </cell>
          <cell r="AF113">
            <v>25650</v>
          </cell>
          <cell r="AG113">
            <v>26050</v>
          </cell>
          <cell r="AH113">
            <v>27650</v>
          </cell>
          <cell r="AI113">
            <v>29800</v>
          </cell>
          <cell r="AJ113">
            <v>28350</v>
          </cell>
          <cell r="AK113">
            <v>31700</v>
          </cell>
          <cell r="AL113">
            <v>33550</v>
          </cell>
          <cell r="AM113">
            <v>36900</v>
          </cell>
          <cell r="AN113">
            <v>83800</v>
          </cell>
          <cell r="AO113">
            <v>24000</v>
          </cell>
          <cell r="AP113">
            <v>25950</v>
          </cell>
          <cell r="AQ113">
            <v>26400</v>
          </cell>
          <cell r="AR113">
            <v>27050</v>
          </cell>
          <cell r="AS113">
            <v>27050</v>
          </cell>
          <cell r="AT113">
            <v>27050</v>
          </cell>
          <cell r="AU113">
            <v>27450</v>
          </cell>
          <cell r="AV113">
            <v>29150</v>
          </cell>
          <cell r="AW113">
            <v>33750</v>
          </cell>
          <cell r="AX113">
            <v>33750</v>
          </cell>
          <cell r="AY113">
            <v>40200</v>
          </cell>
          <cell r="AZ113">
            <v>42200</v>
          </cell>
          <cell r="BA113">
            <v>42400</v>
          </cell>
          <cell r="BB113" t="str">
            <v>Special</v>
          </cell>
          <cell r="BC113" t="str">
            <v>Special</v>
          </cell>
          <cell r="BD113" t="str">
            <v>Special</v>
          </cell>
          <cell r="BE113" t="str">
            <v>Special</v>
          </cell>
          <cell r="BF113" t="str">
            <v>Special</v>
          </cell>
          <cell r="BG113" t="str">
            <v>Special</v>
          </cell>
          <cell r="BH113" t="str">
            <v>Special</v>
          </cell>
          <cell r="BI113" t="str">
            <v>Special</v>
          </cell>
          <cell r="BJ113" t="str">
            <v>Special</v>
          </cell>
          <cell r="BK113" t="str">
            <v>Special</v>
          </cell>
          <cell r="BL113" t="str">
            <v>Special</v>
          </cell>
          <cell r="BM113" t="str">
            <v>Special</v>
          </cell>
          <cell r="BN113" t="str">
            <v>Special</v>
          </cell>
          <cell r="BO113">
            <v>710</v>
          </cell>
          <cell r="BP113">
            <v>715</v>
          </cell>
          <cell r="BQ113">
            <v>905</v>
          </cell>
          <cell r="BR113">
            <v>1137</v>
          </cell>
          <cell r="BS113">
            <v>1300</v>
          </cell>
          <cell r="BT113">
            <v>852</v>
          </cell>
          <cell r="BU113">
            <v>1065</v>
          </cell>
          <cell r="BV113">
            <v>858</v>
          </cell>
          <cell r="BW113">
            <v>1072.5</v>
          </cell>
          <cell r="BX113">
            <v>1086</v>
          </cell>
          <cell r="BY113">
            <v>1357.5</v>
          </cell>
          <cell r="BZ113">
            <v>1364.4</v>
          </cell>
          <cell r="CA113">
            <v>1705.5</v>
          </cell>
          <cell r="CB113">
            <v>1560</v>
          </cell>
          <cell r="CC113">
            <v>1950</v>
          </cell>
          <cell r="CD113">
            <v>100450</v>
          </cell>
          <cell r="CE113">
            <v>2025</v>
          </cell>
          <cell r="CF113" t="str">
            <v>Special</v>
          </cell>
          <cell r="CG113">
            <v>44200</v>
          </cell>
        </row>
        <row r="114">
          <cell r="G114" t="str">
            <v>13133</v>
          </cell>
          <cell r="H114" t="str">
            <v>Greene County</v>
          </cell>
          <cell r="I114" t="str">
            <v>GA</v>
          </cell>
          <cell r="J114">
            <v>42700</v>
          </cell>
          <cell r="K114">
            <v>100450</v>
          </cell>
          <cell r="L114">
            <v>2025</v>
          </cell>
          <cell r="M114">
            <v>48000</v>
          </cell>
          <cell r="N114">
            <v>45000</v>
          </cell>
          <cell r="O114">
            <v>47000</v>
          </cell>
          <cell r="P114">
            <v>49600</v>
          </cell>
          <cell r="Q114">
            <v>52300</v>
          </cell>
          <cell r="R114">
            <v>50900</v>
          </cell>
          <cell r="S114">
            <v>55300</v>
          </cell>
          <cell r="T114">
            <v>57900</v>
          </cell>
          <cell r="U114">
            <v>63500</v>
          </cell>
          <cell r="V114">
            <v>67900</v>
          </cell>
          <cell r="W114">
            <v>77000</v>
          </cell>
          <cell r="X114">
            <v>90100</v>
          </cell>
          <cell r="Y114">
            <v>95400</v>
          </cell>
          <cell r="Z114">
            <v>109800</v>
          </cell>
          <cell r="AA114">
            <v>24000</v>
          </cell>
          <cell r="AB114">
            <v>22800</v>
          </cell>
          <cell r="AC114">
            <v>23500</v>
          </cell>
          <cell r="AD114">
            <v>24800</v>
          </cell>
          <cell r="AE114">
            <v>26000</v>
          </cell>
          <cell r="AF114">
            <v>25450</v>
          </cell>
          <cell r="AG114">
            <v>27650</v>
          </cell>
          <cell r="AH114">
            <v>28950</v>
          </cell>
          <cell r="AI114">
            <v>31250</v>
          </cell>
          <cell r="AJ114">
            <v>32800</v>
          </cell>
          <cell r="AK114">
            <v>36700</v>
          </cell>
          <cell r="AL114">
            <v>38850</v>
          </cell>
          <cell r="AM114">
            <v>42700</v>
          </cell>
          <cell r="AN114">
            <v>109800</v>
          </cell>
          <cell r="AO114">
            <v>24750</v>
          </cell>
          <cell r="AP114">
            <v>24750</v>
          </cell>
          <cell r="AQ114">
            <v>24750</v>
          </cell>
          <cell r="AS114">
            <v>26150</v>
          </cell>
          <cell r="AT114">
            <v>26150</v>
          </cell>
          <cell r="AW114">
            <v>31750</v>
          </cell>
          <cell r="AX114">
            <v>33950</v>
          </cell>
          <cell r="AY114">
            <v>38500</v>
          </cell>
          <cell r="AZ114">
            <v>45050</v>
          </cell>
          <cell r="BA114">
            <v>47700</v>
          </cell>
          <cell r="BB114" t="str">
            <v>Special</v>
          </cell>
          <cell r="BC114" t="str">
            <v>Special</v>
          </cell>
          <cell r="BD114" t="str">
            <v>Special</v>
          </cell>
          <cell r="BE114" t="str">
            <v>Regular</v>
          </cell>
          <cell r="BF114" t="str">
            <v>Special</v>
          </cell>
          <cell r="BG114" t="str">
            <v>Special</v>
          </cell>
          <cell r="BH114" t="str">
            <v>Regular</v>
          </cell>
          <cell r="BI114" t="str">
            <v>Regular</v>
          </cell>
          <cell r="BJ114" t="str">
            <v>Special</v>
          </cell>
          <cell r="BK114" t="str">
            <v>Special</v>
          </cell>
          <cell r="BL114" t="str">
            <v>Special</v>
          </cell>
          <cell r="BM114" t="str">
            <v>Special</v>
          </cell>
          <cell r="BN114" t="str">
            <v>Special</v>
          </cell>
          <cell r="BO114">
            <v>727</v>
          </cell>
          <cell r="BP114">
            <v>732</v>
          </cell>
          <cell r="BQ114">
            <v>905</v>
          </cell>
          <cell r="BR114">
            <v>1212</v>
          </cell>
          <cell r="BS114">
            <v>1300</v>
          </cell>
          <cell r="BT114">
            <v>872.4</v>
          </cell>
          <cell r="BU114">
            <v>1090.5</v>
          </cell>
          <cell r="BV114">
            <v>878.4</v>
          </cell>
          <cell r="BW114">
            <v>1098</v>
          </cell>
          <cell r="BX114">
            <v>1086</v>
          </cell>
          <cell r="BY114">
            <v>1357.5</v>
          </cell>
          <cell r="BZ114">
            <v>1454.4</v>
          </cell>
          <cell r="CA114">
            <v>1818</v>
          </cell>
          <cell r="CB114">
            <v>1560</v>
          </cell>
          <cell r="CC114">
            <v>1950</v>
          </cell>
          <cell r="CD114">
            <v>100450</v>
          </cell>
          <cell r="CE114">
            <v>2025</v>
          </cell>
          <cell r="CF114" t="str">
            <v>Special</v>
          </cell>
          <cell r="CG114">
            <v>54900</v>
          </cell>
        </row>
        <row r="115">
          <cell r="G115" t="str">
            <v>13137</v>
          </cell>
          <cell r="H115" t="str">
            <v>Habersham County</v>
          </cell>
          <cell r="I115" t="str">
            <v>GA</v>
          </cell>
          <cell r="J115">
            <v>39400</v>
          </cell>
          <cell r="K115">
            <v>100450</v>
          </cell>
          <cell r="L115">
            <v>2025</v>
          </cell>
          <cell r="M115">
            <v>50900</v>
          </cell>
          <cell r="N115">
            <v>52300</v>
          </cell>
          <cell r="O115">
            <v>52100</v>
          </cell>
          <cell r="P115">
            <v>52900</v>
          </cell>
          <cell r="Q115">
            <v>49900</v>
          </cell>
          <cell r="R115">
            <v>51800</v>
          </cell>
          <cell r="S115">
            <v>52100</v>
          </cell>
          <cell r="T115">
            <v>54000</v>
          </cell>
          <cell r="U115">
            <v>58000</v>
          </cell>
          <cell r="V115">
            <v>61400</v>
          </cell>
          <cell r="W115">
            <v>68100</v>
          </cell>
          <cell r="X115">
            <v>77900</v>
          </cell>
          <cell r="Y115">
            <v>78800</v>
          </cell>
          <cell r="Z115">
            <v>85000</v>
          </cell>
          <cell r="AA115">
            <v>25450</v>
          </cell>
          <cell r="AB115">
            <v>26150</v>
          </cell>
          <cell r="AC115">
            <v>26050</v>
          </cell>
          <cell r="AD115">
            <v>26450</v>
          </cell>
          <cell r="AE115">
            <v>25150</v>
          </cell>
          <cell r="AF115">
            <v>25900</v>
          </cell>
          <cell r="AG115">
            <v>26050</v>
          </cell>
          <cell r="AH115">
            <v>27000</v>
          </cell>
          <cell r="AI115">
            <v>29000</v>
          </cell>
          <cell r="AJ115">
            <v>30450</v>
          </cell>
          <cell r="AK115">
            <v>34050</v>
          </cell>
          <cell r="AL115">
            <v>36050</v>
          </cell>
          <cell r="AM115">
            <v>39400</v>
          </cell>
          <cell r="AN115">
            <v>85000</v>
          </cell>
          <cell r="AO115">
            <v>26300</v>
          </cell>
          <cell r="AP115">
            <v>26300</v>
          </cell>
          <cell r="AQ115">
            <v>26300</v>
          </cell>
          <cell r="AS115">
            <v>26450</v>
          </cell>
          <cell r="AT115">
            <v>26450</v>
          </cell>
          <cell r="AU115">
            <v>26450</v>
          </cell>
          <cell r="AX115">
            <v>30700</v>
          </cell>
          <cell r="AZ115">
            <v>38950</v>
          </cell>
          <cell r="BB115" t="str">
            <v>Special</v>
          </cell>
          <cell r="BC115" t="str">
            <v>Special</v>
          </cell>
          <cell r="BD115" t="str">
            <v>Special</v>
          </cell>
          <cell r="BE115" t="str">
            <v>Regular</v>
          </cell>
          <cell r="BF115" t="str">
            <v>Special</v>
          </cell>
          <cell r="BG115" t="str">
            <v>Special</v>
          </cell>
          <cell r="BH115" t="str">
            <v>Special</v>
          </cell>
          <cell r="BI115" t="str">
            <v>Regular</v>
          </cell>
          <cell r="BJ115" t="str">
            <v>Regular</v>
          </cell>
          <cell r="BK115" t="str">
            <v>Special</v>
          </cell>
          <cell r="BL115" t="str">
            <v>Regular</v>
          </cell>
          <cell r="BM115" t="str">
            <v>Special</v>
          </cell>
          <cell r="BN115" t="str">
            <v>Regular</v>
          </cell>
          <cell r="BO115">
            <v>779</v>
          </cell>
          <cell r="BP115">
            <v>783</v>
          </cell>
          <cell r="BQ115">
            <v>919</v>
          </cell>
          <cell r="BR115">
            <v>1288</v>
          </cell>
          <cell r="BS115">
            <v>1326</v>
          </cell>
          <cell r="BT115">
            <v>934.8</v>
          </cell>
          <cell r="BU115">
            <v>1168.5</v>
          </cell>
          <cell r="BV115">
            <v>939.59999999999991</v>
          </cell>
          <cell r="BW115">
            <v>1174.5</v>
          </cell>
          <cell r="BX115">
            <v>1102.8</v>
          </cell>
          <cell r="BY115">
            <v>1378.5</v>
          </cell>
          <cell r="BZ115">
            <v>1545.6</v>
          </cell>
          <cell r="CA115">
            <v>1932</v>
          </cell>
          <cell r="CB115">
            <v>1591.2</v>
          </cell>
          <cell r="CC115">
            <v>1989</v>
          </cell>
          <cell r="CD115">
            <v>100450</v>
          </cell>
          <cell r="CE115">
            <v>2025</v>
          </cell>
          <cell r="CF115" t="str">
            <v>Regular</v>
          </cell>
        </row>
        <row r="116">
          <cell r="G116" t="str">
            <v>13141</v>
          </cell>
          <cell r="H116" t="str">
            <v>Hancock County</v>
          </cell>
          <cell r="I116" t="str">
            <v>GA</v>
          </cell>
          <cell r="J116">
            <v>35250</v>
          </cell>
          <cell r="K116">
            <v>100450</v>
          </cell>
          <cell r="L116">
            <v>2025</v>
          </cell>
          <cell r="M116">
            <v>33800</v>
          </cell>
          <cell r="N116">
            <v>28900</v>
          </cell>
          <cell r="O116">
            <v>32900</v>
          </cell>
          <cell r="P116">
            <v>35400</v>
          </cell>
          <cell r="Q116">
            <v>36700</v>
          </cell>
          <cell r="R116">
            <v>32300</v>
          </cell>
          <cell r="S116">
            <v>33600</v>
          </cell>
          <cell r="T116">
            <v>32900</v>
          </cell>
          <cell r="U116">
            <v>35200</v>
          </cell>
          <cell r="V116">
            <v>47400</v>
          </cell>
          <cell r="W116">
            <v>50400</v>
          </cell>
          <cell r="X116">
            <v>60400</v>
          </cell>
          <cell r="Y116">
            <v>60600</v>
          </cell>
          <cell r="Z116">
            <v>57000</v>
          </cell>
          <cell r="AA116">
            <v>22600</v>
          </cell>
          <cell r="AB116">
            <v>22800</v>
          </cell>
          <cell r="AC116">
            <v>22700</v>
          </cell>
          <cell r="AD116">
            <v>23050</v>
          </cell>
          <cell r="AE116">
            <v>22650</v>
          </cell>
          <cell r="AF116">
            <v>23250</v>
          </cell>
          <cell r="AG116">
            <v>24450</v>
          </cell>
          <cell r="AH116">
            <v>26050</v>
          </cell>
          <cell r="AI116">
            <v>27350</v>
          </cell>
          <cell r="AJ116">
            <v>27450</v>
          </cell>
          <cell r="AK116">
            <v>30700</v>
          </cell>
          <cell r="AL116">
            <v>32500</v>
          </cell>
          <cell r="AM116">
            <v>35250</v>
          </cell>
          <cell r="AN116">
            <v>57000</v>
          </cell>
          <cell r="AO116">
            <v>24150</v>
          </cell>
          <cell r="AP116">
            <v>24150</v>
          </cell>
          <cell r="AQ116">
            <v>24150</v>
          </cell>
          <cell r="AR116">
            <v>25200</v>
          </cell>
          <cell r="AS116">
            <v>26100</v>
          </cell>
          <cell r="AT116">
            <v>26100</v>
          </cell>
          <cell r="AU116">
            <v>26100</v>
          </cell>
          <cell r="AV116">
            <v>26100</v>
          </cell>
          <cell r="AX116">
            <v>33750</v>
          </cell>
          <cell r="AY116">
            <v>35850</v>
          </cell>
          <cell r="AZ116">
            <v>43000</v>
          </cell>
          <cell r="BA116">
            <v>43150</v>
          </cell>
          <cell r="BB116" t="str">
            <v>Special</v>
          </cell>
          <cell r="BC116" t="str">
            <v>Special</v>
          </cell>
          <cell r="BD116" t="str">
            <v>Special</v>
          </cell>
          <cell r="BE116" t="str">
            <v>Special</v>
          </cell>
          <cell r="BF116" t="str">
            <v>Special</v>
          </cell>
          <cell r="BG116" t="str">
            <v>Special</v>
          </cell>
          <cell r="BH116" t="str">
            <v>Special</v>
          </cell>
          <cell r="BI116" t="str">
            <v>Special</v>
          </cell>
          <cell r="BJ116" t="str">
            <v>Regular</v>
          </cell>
          <cell r="BK116" t="str">
            <v>Special</v>
          </cell>
          <cell r="BL116" t="str">
            <v>Special</v>
          </cell>
          <cell r="BM116" t="str">
            <v>Special</v>
          </cell>
          <cell r="BN116" t="str">
            <v>Special</v>
          </cell>
          <cell r="BO116">
            <v>710</v>
          </cell>
          <cell r="BP116">
            <v>715</v>
          </cell>
          <cell r="BQ116">
            <v>905</v>
          </cell>
          <cell r="BR116">
            <v>1162</v>
          </cell>
          <cell r="BS116">
            <v>1520</v>
          </cell>
          <cell r="BT116">
            <v>852</v>
          </cell>
          <cell r="BU116">
            <v>1065</v>
          </cell>
          <cell r="BV116">
            <v>858</v>
          </cell>
          <cell r="BW116">
            <v>1072.5</v>
          </cell>
          <cell r="BX116">
            <v>1086</v>
          </cell>
          <cell r="BY116">
            <v>1357.5</v>
          </cell>
          <cell r="BZ116">
            <v>1394.4</v>
          </cell>
          <cell r="CA116">
            <v>1743</v>
          </cell>
          <cell r="CB116">
            <v>1824</v>
          </cell>
          <cell r="CC116">
            <v>2280</v>
          </cell>
          <cell r="CD116">
            <v>100450</v>
          </cell>
          <cell r="CE116">
            <v>2025</v>
          </cell>
          <cell r="CF116" t="str">
            <v>Special</v>
          </cell>
          <cell r="CG116">
            <v>43150</v>
          </cell>
        </row>
        <row r="117">
          <cell r="G117" t="str">
            <v>13147</v>
          </cell>
          <cell r="H117" t="str">
            <v>Hart County</v>
          </cell>
          <cell r="I117" t="str">
            <v>GA</v>
          </cell>
          <cell r="J117">
            <v>36950</v>
          </cell>
          <cell r="K117">
            <v>100450</v>
          </cell>
          <cell r="L117">
            <v>2025</v>
          </cell>
          <cell r="M117">
            <v>50600</v>
          </cell>
          <cell r="N117">
            <v>47200</v>
          </cell>
          <cell r="O117">
            <v>48900</v>
          </cell>
          <cell r="P117">
            <v>46600</v>
          </cell>
          <cell r="Q117">
            <v>48700</v>
          </cell>
          <cell r="R117">
            <v>48700</v>
          </cell>
          <cell r="S117">
            <v>49200</v>
          </cell>
          <cell r="T117">
            <v>50900</v>
          </cell>
          <cell r="U117">
            <v>55300</v>
          </cell>
          <cell r="V117">
            <v>56800</v>
          </cell>
          <cell r="W117">
            <v>62400</v>
          </cell>
          <cell r="X117">
            <v>75700</v>
          </cell>
          <cell r="Y117">
            <v>82000</v>
          </cell>
          <cell r="Z117">
            <v>80400</v>
          </cell>
          <cell r="AA117">
            <v>25300</v>
          </cell>
          <cell r="AB117">
            <v>24050</v>
          </cell>
          <cell r="AC117">
            <v>24450</v>
          </cell>
          <cell r="AD117">
            <v>23300</v>
          </cell>
          <cell r="AE117">
            <v>24350</v>
          </cell>
          <cell r="AF117">
            <v>24350</v>
          </cell>
          <cell r="AG117">
            <v>24600</v>
          </cell>
          <cell r="AH117">
            <v>26050</v>
          </cell>
          <cell r="AI117">
            <v>27650</v>
          </cell>
          <cell r="AJ117">
            <v>28400</v>
          </cell>
          <cell r="AK117">
            <v>31750</v>
          </cell>
          <cell r="AL117">
            <v>33600</v>
          </cell>
          <cell r="AM117">
            <v>36950</v>
          </cell>
          <cell r="AN117">
            <v>80400</v>
          </cell>
          <cell r="AP117">
            <v>25300</v>
          </cell>
          <cell r="AQ117">
            <v>25300</v>
          </cell>
          <cell r="AR117">
            <v>25300</v>
          </cell>
          <cell r="AS117">
            <v>25300</v>
          </cell>
          <cell r="AT117">
            <v>25300</v>
          </cell>
          <cell r="AU117">
            <v>25300</v>
          </cell>
          <cell r="AZ117">
            <v>37850</v>
          </cell>
          <cell r="BA117">
            <v>41000</v>
          </cell>
          <cell r="BB117" t="str">
            <v>Regular</v>
          </cell>
          <cell r="BC117" t="str">
            <v>Special</v>
          </cell>
          <cell r="BD117" t="str">
            <v>Special</v>
          </cell>
          <cell r="BE117" t="str">
            <v>Special</v>
          </cell>
          <cell r="BF117" t="str">
            <v>Special</v>
          </cell>
          <cell r="BG117" t="str">
            <v>Special</v>
          </cell>
          <cell r="BH117" t="str">
            <v>Special</v>
          </cell>
          <cell r="BI117" t="str">
            <v>Regular</v>
          </cell>
          <cell r="BJ117" t="str">
            <v>Regular</v>
          </cell>
          <cell r="BK117" t="str">
            <v>Regular</v>
          </cell>
          <cell r="BL117" t="str">
            <v>Regular</v>
          </cell>
          <cell r="BM117" t="str">
            <v>Special</v>
          </cell>
          <cell r="BN117" t="str">
            <v>Special</v>
          </cell>
          <cell r="BO117">
            <v>743</v>
          </cell>
          <cell r="BP117">
            <v>748</v>
          </cell>
          <cell r="BQ117">
            <v>981</v>
          </cell>
          <cell r="BR117">
            <v>1182</v>
          </cell>
          <cell r="BS117">
            <v>1358</v>
          </cell>
          <cell r="BT117">
            <v>891.6</v>
          </cell>
          <cell r="BU117">
            <v>1114.5</v>
          </cell>
          <cell r="BV117">
            <v>897.6</v>
          </cell>
          <cell r="BW117">
            <v>1122</v>
          </cell>
          <cell r="BX117">
            <v>1177.2</v>
          </cell>
          <cell r="BY117">
            <v>1471.5</v>
          </cell>
          <cell r="BZ117">
            <v>1418.4</v>
          </cell>
          <cell r="CA117">
            <v>1773</v>
          </cell>
          <cell r="CB117">
            <v>1629.6</v>
          </cell>
          <cell r="CC117">
            <v>2037</v>
          </cell>
          <cell r="CD117">
            <v>100450</v>
          </cell>
          <cell r="CE117">
            <v>2025</v>
          </cell>
          <cell r="CF117" t="str">
            <v>Special</v>
          </cell>
          <cell r="CG117">
            <v>41000</v>
          </cell>
        </row>
        <row r="118">
          <cell r="G118" t="str">
            <v>13157</v>
          </cell>
          <cell r="H118" t="str">
            <v>Jackson County</v>
          </cell>
          <cell r="I118" t="str">
            <v>GA</v>
          </cell>
          <cell r="J118">
            <v>49050</v>
          </cell>
          <cell r="K118">
            <v>100450</v>
          </cell>
          <cell r="L118">
            <v>2025</v>
          </cell>
          <cell r="M118">
            <v>59300</v>
          </cell>
          <cell r="N118">
            <v>61900</v>
          </cell>
          <cell r="O118">
            <v>61500</v>
          </cell>
          <cell r="P118">
            <v>62300</v>
          </cell>
          <cell r="Q118">
            <v>62700</v>
          </cell>
          <cell r="R118">
            <v>63600</v>
          </cell>
          <cell r="S118">
            <v>65600</v>
          </cell>
          <cell r="T118">
            <v>66900</v>
          </cell>
          <cell r="U118">
            <v>81000</v>
          </cell>
          <cell r="V118">
            <v>86100</v>
          </cell>
          <cell r="W118">
            <v>90300</v>
          </cell>
          <cell r="X118">
            <v>89500</v>
          </cell>
          <cell r="Y118">
            <v>98100</v>
          </cell>
          <cell r="Z118">
            <v>103700</v>
          </cell>
          <cell r="AA118">
            <v>29650</v>
          </cell>
          <cell r="AB118">
            <v>30950</v>
          </cell>
          <cell r="AC118">
            <v>30750</v>
          </cell>
          <cell r="AD118">
            <v>31150</v>
          </cell>
          <cell r="AE118">
            <v>31350</v>
          </cell>
          <cell r="AF118">
            <v>31800</v>
          </cell>
          <cell r="AG118">
            <v>32800</v>
          </cell>
          <cell r="AH118">
            <v>33450</v>
          </cell>
          <cell r="AI118">
            <v>36100</v>
          </cell>
          <cell r="AJ118">
            <v>37900</v>
          </cell>
          <cell r="AK118">
            <v>42400</v>
          </cell>
          <cell r="AL118">
            <v>44750</v>
          </cell>
          <cell r="AM118">
            <v>49050</v>
          </cell>
          <cell r="AN118">
            <v>103700</v>
          </cell>
          <cell r="AQ118">
            <v>30950</v>
          </cell>
          <cell r="AW118">
            <v>40500</v>
          </cell>
          <cell r="AX118">
            <v>43050</v>
          </cell>
          <cell r="AY118">
            <v>45150</v>
          </cell>
          <cell r="AZ118">
            <v>45150</v>
          </cell>
          <cell r="BB118" t="str">
            <v>Regular</v>
          </cell>
          <cell r="BC118" t="str">
            <v>Regular</v>
          </cell>
          <cell r="BD118" t="str">
            <v>Special</v>
          </cell>
          <cell r="BE118" t="str">
            <v>Regular</v>
          </cell>
          <cell r="BF118" t="str">
            <v>Regular</v>
          </cell>
          <cell r="BG118" t="str">
            <v>Regular</v>
          </cell>
          <cell r="BH118" t="str">
            <v>Regular</v>
          </cell>
          <cell r="BI118" t="str">
            <v>Regular</v>
          </cell>
          <cell r="BJ118" t="str">
            <v>Special</v>
          </cell>
          <cell r="BK118" t="str">
            <v>Special</v>
          </cell>
          <cell r="BL118" t="str">
            <v>Special</v>
          </cell>
          <cell r="BM118" t="str">
            <v>Special</v>
          </cell>
          <cell r="BN118" t="str">
            <v>Regular</v>
          </cell>
          <cell r="BO118">
            <v>873</v>
          </cell>
          <cell r="BP118">
            <v>879</v>
          </cell>
          <cell r="BQ118">
            <v>1045</v>
          </cell>
          <cell r="BR118">
            <v>1373</v>
          </cell>
          <cell r="BS118">
            <v>1755</v>
          </cell>
          <cell r="BT118">
            <v>1047.5999999999999</v>
          </cell>
          <cell r="BU118">
            <v>1309.5</v>
          </cell>
          <cell r="BV118">
            <v>1054.8</v>
          </cell>
          <cell r="BW118">
            <v>1318.5</v>
          </cell>
          <cell r="BX118">
            <v>1254</v>
          </cell>
          <cell r="BY118">
            <v>1567.5</v>
          </cell>
          <cell r="BZ118">
            <v>1647.6</v>
          </cell>
          <cell r="CA118">
            <v>2059.5</v>
          </cell>
          <cell r="CB118">
            <v>2106</v>
          </cell>
          <cell r="CC118">
            <v>2632.5</v>
          </cell>
          <cell r="CD118">
            <v>100450</v>
          </cell>
          <cell r="CE118">
            <v>2025</v>
          </cell>
          <cell r="CF118" t="str">
            <v>Regular</v>
          </cell>
        </row>
        <row r="119">
          <cell r="G119" t="str">
            <v>13163</v>
          </cell>
          <cell r="H119" t="str">
            <v>Jefferson County</v>
          </cell>
          <cell r="I119" t="str">
            <v>GA</v>
          </cell>
          <cell r="J119">
            <v>35250</v>
          </cell>
          <cell r="K119">
            <v>100450</v>
          </cell>
          <cell r="L119">
            <v>2025</v>
          </cell>
          <cell r="M119">
            <v>39000</v>
          </cell>
          <cell r="N119">
            <v>39300</v>
          </cell>
          <cell r="O119">
            <v>38600</v>
          </cell>
          <cell r="P119">
            <v>36900</v>
          </cell>
          <cell r="Q119">
            <v>35700</v>
          </cell>
          <cell r="R119">
            <v>33500</v>
          </cell>
          <cell r="S119">
            <v>38600</v>
          </cell>
          <cell r="T119">
            <v>43700</v>
          </cell>
          <cell r="U119">
            <v>43900</v>
          </cell>
          <cell r="V119">
            <v>47400</v>
          </cell>
          <cell r="W119">
            <v>48700</v>
          </cell>
          <cell r="X119">
            <v>62100</v>
          </cell>
          <cell r="Y119">
            <v>59400</v>
          </cell>
          <cell r="Z119">
            <v>63100</v>
          </cell>
          <cell r="AA119">
            <v>22600</v>
          </cell>
          <cell r="AB119">
            <v>22800</v>
          </cell>
          <cell r="AC119">
            <v>22700</v>
          </cell>
          <cell r="AD119">
            <v>23050</v>
          </cell>
          <cell r="AE119">
            <v>22650</v>
          </cell>
          <cell r="AF119">
            <v>23250</v>
          </cell>
          <cell r="AG119">
            <v>24450</v>
          </cell>
          <cell r="AH119">
            <v>26050</v>
          </cell>
          <cell r="AI119">
            <v>27350</v>
          </cell>
          <cell r="AJ119">
            <v>27450</v>
          </cell>
          <cell r="AK119">
            <v>30700</v>
          </cell>
          <cell r="AL119">
            <v>32500</v>
          </cell>
          <cell r="AM119">
            <v>35250</v>
          </cell>
          <cell r="AN119">
            <v>63100</v>
          </cell>
          <cell r="AO119">
            <v>24200</v>
          </cell>
          <cell r="AP119">
            <v>24400</v>
          </cell>
          <cell r="AQ119">
            <v>24400</v>
          </cell>
          <cell r="AR119">
            <v>24400</v>
          </cell>
          <cell r="AS119">
            <v>24400</v>
          </cell>
          <cell r="AT119">
            <v>24400</v>
          </cell>
          <cell r="AV119">
            <v>27100</v>
          </cell>
          <cell r="AX119">
            <v>29400</v>
          </cell>
          <cell r="AZ119">
            <v>38500</v>
          </cell>
          <cell r="BA119">
            <v>38500</v>
          </cell>
          <cell r="BB119" t="str">
            <v>Special</v>
          </cell>
          <cell r="BC119" t="str">
            <v>Special</v>
          </cell>
          <cell r="BD119" t="str">
            <v>Special</v>
          </cell>
          <cell r="BE119" t="str">
            <v>Special</v>
          </cell>
          <cell r="BF119" t="str">
            <v>Special</v>
          </cell>
          <cell r="BG119" t="str">
            <v>Special</v>
          </cell>
          <cell r="BH119" t="str">
            <v>Regular</v>
          </cell>
          <cell r="BI119" t="str">
            <v>Special</v>
          </cell>
          <cell r="BJ119" t="str">
            <v>Regular</v>
          </cell>
          <cell r="BK119" t="str">
            <v>Special</v>
          </cell>
          <cell r="BL119" t="str">
            <v>Regular</v>
          </cell>
          <cell r="BM119" t="str">
            <v>Special</v>
          </cell>
          <cell r="BN119" t="str">
            <v>Special</v>
          </cell>
          <cell r="BO119">
            <v>686</v>
          </cell>
          <cell r="BP119">
            <v>690</v>
          </cell>
          <cell r="BQ119">
            <v>905</v>
          </cell>
          <cell r="BR119">
            <v>1090</v>
          </cell>
          <cell r="BS119">
            <v>1520</v>
          </cell>
          <cell r="BT119">
            <v>823.19999999999993</v>
          </cell>
          <cell r="BU119">
            <v>1029</v>
          </cell>
          <cell r="BV119">
            <v>828</v>
          </cell>
          <cell r="BW119">
            <v>1035</v>
          </cell>
          <cell r="BX119">
            <v>1086</v>
          </cell>
          <cell r="BY119">
            <v>1357.5</v>
          </cell>
          <cell r="BZ119">
            <v>1308</v>
          </cell>
          <cell r="CA119">
            <v>1635</v>
          </cell>
          <cell r="CB119">
            <v>1824</v>
          </cell>
          <cell r="CC119">
            <v>2280</v>
          </cell>
          <cell r="CD119">
            <v>100450</v>
          </cell>
          <cell r="CE119">
            <v>2025</v>
          </cell>
          <cell r="CF119" t="str">
            <v>Special</v>
          </cell>
          <cell r="CG119">
            <v>39150</v>
          </cell>
        </row>
        <row r="120">
          <cell r="G120" t="str">
            <v>13165</v>
          </cell>
          <cell r="H120" t="str">
            <v>Jenkins County</v>
          </cell>
          <cell r="I120" t="str">
            <v>GA</v>
          </cell>
          <cell r="J120">
            <v>35250</v>
          </cell>
          <cell r="K120">
            <v>100450</v>
          </cell>
          <cell r="L120">
            <v>2025</v>
          </cell>
          <cell r="M120">
            <v>37000</v>
          </cell>
          <cell r="N120">
            <v>38100</v>
          </cell>
          <cell r="O120">
            <v>27900</v>
          </cell>
          <cell r="P120">
            <v>34100</v>
          </cell>
          <cell r="Q120">
            <v>36400</v>
          </cell>
          <cell r="R120">
            <v>37300</v>
          </cell>
          <cell r="S120">
            <v>32700</v>
          </cell>
          <cell r="T120">
            <v>44500</v>
          </cell>
          <cell r="U120">
            <v>41500</v>
          </cell>
          <cell r="V120">
            <v>42700</v>
          </cell>
          <cell r="W120">
            <v>44100</v>
          </cell>
          <cell r="X120">
            <v>48700</v>
          </cell>
          <cell r="Y120">
            <v>50600</v>
          </cell>
          <cell r="Z120">
            <v>55700</v>
          </cell>
          <cell r="AA120">
            <v>22600</v>
          </cell>
          <cell r="AB120">
            <v>22800</v>
          </cell>
          <cell r="AC120">
            <v>22700</v>
          </cell>
          <cell r="AD120">
            <v>23050</v>
          </cell>
          <cell r="AE120">
            <v>22650</v>
          </cell>
          <cell r="AF120">
            <v>23250</v>
          </cell>
          <cell r="AG120">
            <v>24450</v>
          </cell>
          <cell r="AH120">
            <v>26050</v>
          </cell>
          <cell r="AI120">
            <v>27350</v>
          </cell>
          <cell r="AJ120">
            <v>27450</v>
          </cell>
          <cell r="AK120">
            <v>30700</v>
          </cell>
          <cell r="AL120">
            <v>32500</v>
          </cell>
          <cell r="AM120">
            <v>35250</v>
          </cell>
          <cell r="AN120">
            <v>55700</v>
          </cell>
          <cell r="AO120">
            <v>24300</v>
          </cell>
          <cell r="AP120">
            <v>25050</v>
          </cell>
          <cell r="AQ120">
            <v>25050</v>
          </cell>
          <cell r="AR120">
            <v>25050</v>
          </cell>
          <cell r="AS120">
            <v>25050</v>
          </cell>
          <cell r="AT120">
            <v>25050</v>
          </cell>
          <cell r="AU120">
            <v>25050</v>
          </cell>
          <cell r="AV120">
            <v>29250</v>
          </cell>
          <cell r="AW120">
            <v>29250</v>
          </cell>
          <cell r="AX120">
            <v>29250</v>
          </cell>
          <cell r="BB120" t="str">
            <v>Special</v>
          </cell>
          <cell r="BC120" t="str">
            <v>Special</v>
          </cell>
          <cell r="BD120" t="str">
            <v>Special</v>
          </cell>
          <cell r="BE120" t="str">
            <v>Special</v>
          </cell>
          <cell r="BF120" t="str">
            <v>Special</v>
          </cell>
          <cell r="BG120" t="str">
            <v>Special</v>
          </cell>
          <cell r="BH120" t="str">
            <v>Special</v>
          </cell>
          <cell r="BI120" t="str">
            <v>Special</v>
          </cell>
          <cell r="BJ120" t="str">
            <v>Special</v>
          </cell>
          <cell r="BK120" t="str">
            <v>Special</v>
          </cell>
          <cell r="BL120" t="str">
            <v>Regular</v>
          </cell>
          <cell r="BM120" t="str">
            <v>Regular</v>
          </cell>
          <cell r="BN120" t="str">
            <v>Regular</v>
          </cell>
          <cell r="BO120">
            <v>710</v>
          </cell>
          <cell r="BP120">
            <v>715</v>
          </cell>
          <cell r="BQ120">
            <v>905</v>
          </cell>
          <cell r="BR120">
            <v>1268</v>
          </cell>
          <cell r="BS120">
            <v>1300</v>
          </cell>
          <cell r="BT120">
            <v>852</v>
          </cell>
          <cell r="BU120">
            <v>1065</v>
          </cell>
          <cell r="BV120">
            <v>858</v>
          </cell>
          <cell r="BW120">
            <v>1072.5</v>
          </cell>
          <cell r="BX120">
            <v>1086</v>
          </cell>
          <cell r="BY120">
            <v>1357.5</v>
          </cell>
          <cell r="BZ120">
            <v>1521.6</v>
          </cell>
          <cell r="CA120">
            <v>1902</v>
          </cell>
          <cell r="CB120">
            <v>1560</v>
          </cell>
          <cell r="CC120">
            <v>1950</v>
          </cell>
          <cell r="CD120">
            <v>100450</v>
          </cell>
          <cell r="CE120">
            <v>2025</v>
          </cell>
          <cell r="CF120" t="str">
            <v>Regular</v>
          </cell>
        </row>
        <row r="121">
          <cell r="G121" t="str">
            <v>13167</v>
          </cell>
          <cell r="H121" t="str">
            <v>Johnson County</v>
          </cell>
          <cell r="I121" t="str">
            <v>GA</v>
          </cell>
          <cell r="J121">
            <v>35250</v>
          </cell>
          <cell r="K121">
            <v>100450</v>
          </cell>
          <cell r="L121">
            <v>2025</v>
          </cell>
          <cell r="M121">
            <v>33300</v>
          </cell>
          <cell r="N121">
            <v>38000</v>
          </cell>
          <cell r="O121">
            <v>38900</v>
          </cell>
          <cell r="P121">
            <v>43400</v>
          </cell>
          <cell r="Q121">
            <v>44800</v>
          </cell>
          <cell r="R121">
            <v>46300</v>
          </cell>
          <cell r="S121">
            <v>46900</v>
          </cell>
          <cell r="T121">
            <v>46500</v>
          </cell>
          <cell r="U121">
            <v>51100</v>
          </cell>
          <cell r="V121">
            <v>51100</v>
          </cell>
          <cell r="W121">
            <v>57100</v>
          </cell>
          <cell r="X121">
            <v>61300</v>
          </cell>
          <cell r="Y121">
            <v>60300</v>
          </cell>
          <cell r="Z121">
            <v>66800</v>
          </cell>
          <cell r="AA121">
            <v>22600</v>
          </cell>
          <cell r="AB121">
            <v>22800</v>
          </cell>
          <cell r="AC121">
            <v>22700</v>
          </cell>
          <cell r="AD121">
            <v>23050</v>
          </cell>
          <cell r="AE121">
            <v>22650</v>
          </cell>
          <cell r="AF121">
            <v>23250</v>
          </cell>
          <cell r="AG121">
            <v>24450</v>
          </cell>
          <cell r="AH121">
            <v>26050</v>
          </cell>
          <cell r="AI121">
            <v>27350</v>
          </cell>
          <cell r="AJ121">
            <v>27450</v>
          </cell>
          <cell r="AK121">
            <v>30700</v>
          </cell>
          <cell r="AL121">
            <v>32500</v>
          </cell>
          <cell r="AM121">
            <v>35250</v>
          </cell>
          <cell r="AN121">
            <v>66800</v>
          </cell>
          <cell r="AO121">
            <v>23850</v>
          </cell>
          <cell r="AP121">
            <v>24550</v>
          </cell>
          <cell r="AQ121">
            <v>25150</v>
          </cell>
          <cell r="AR121">
            <v>28050</v>
          </cell>
          <cell r="AS121">
            <v>28950</v>
          </cell>
          <cell r="AT121">
            <v>29900</v>
          </cell>
          <cell r="AU121">
            <v>30300</v>
          </cell>
          <cell r="AV121">
            <v>30300</v>
          </cell>
          <cell r="AW121">
            <v>33000</v>
          </cell>
          <cell r="AX121">
            <v>33000</v>
          </cell>
          <cell r="AY121">
            <v>36900</v>
          </cell>
          <cell r="AZ121">
            <v>39600</v>
          </cell>
          <cell r="BA121">
            <v>39600</v>
          </cell>
          <cell r="BB121" t="str">
            <v>Special</v>
          </cell>
          <cell r="BC121" t="str">
            <v>Special</v>
          </cell>
          <cell r="BD121" t="str">
            <v>Special</v>
          </cell>
          <cell r="BE121" t="str">
            <v>Special</v>
          </cell>
          <cell r="BF121" t="str">
            <v>Special</v>
          </cell>
          <cell r="BG121" t="str">
            <v>Special</v>
          </cell>
          <cell r="BH121" t="str">
            <v>Special</v>
          </cell>
          <cell r="BI121" t="str">
            <v>Special</v>
          </cell>
          <cell r="BJ121" t="str">
            <v>Special</v>
          </cell>
          <cell r="BK121" t="str">
            <v>Special</v>
          </cell>
          <cell r="BL121" t="str">
            <v>Special</v>
          </cell>
          <cell r="BM121" t="str">
            <v>Special</v>
          </cell>
          <cell r="BN121" t="str">
            <v>Special</v>
          </cell>
          <cell r="BO121">
            <v>773</v>
          </cell>
          <cell r="BP121">
            <v>817</v>
          </cell>
          <cell r="BQ121">
            <v>905</v>
          </cell>
          <cell r="BR121">
            <v>1229</v>
          </cell>
          <cell r="BS121">
            <v>1300</v>
          </cell>
          <cell r="BT121">
            <v>927.59999999999991</v>
          </cell>
          <cell r="BU121">
            <v>1159.5</v>
          </cell>
          <cell r="BV121">
            <v>980.4</v>
          </cell>
          <cell r="BW121">
            <v>1225.5</v>
          </cell>
          <cell r="BX121">
            <v>1086</v>
          </cell>
          <cell r="BY121">
            <v>1357.5</v>
          </cell>
          <cell r="BZ121">
            <v>1474.8</v>
          </cell>
          <cell r="CA121">
            <v>1843.5</v>
          </cell>
          <cell r="CB121">
            <v>1560</v>
          </cell>
          <cell r="CC121">
            <v>1950</v>
          </cell>
          <cell r="CD121">
            <v>100450</v>
          </cell>
          <cell r="CE121">
            <v>2025</v>
          </cell>
          <cell r="CF121" t="str">
            <v>Special</v>
          </cell>
          <cell r="CG121">
            <v>43150</v>
          </cell>
        </row>
        <row r="122">
          <cell r="G122" t="str">
            <v>13181</v>
          </cell>
          <cell r="H122" t="str">
            <v>Lincoln County</v>
          </cell>
          <cell r="I122" t="str">
            <v>GA</v>
          </cell>
          <cell r="J122">
            <v>35250</v>
          </cell>
          <cell r="K122">
            <v>100450</v>
          </cell>
          <cell r="L122">
            <v>2025</v>
          </cell>
          <cell r="M122">
            <v>43700</v>
          </cell>
          <cell r="N122">
            <v>46600</v>
          </cell>
          <cell r="O122">
            <v>46500</v>
          </cell>
          <cell r="P122">
            <v>45900</v>
          </cell>
          <cell r="Q122">
            <v>44000</v>
          </cell>
          <cell r="R122">
            <v>47200</v>
          </cell>
          <cell r="S122">
            <v>45700</v>
          </cell>
          <cell r="T122">
            <v>50800</v>
          </cell>
          <cell r="U122">
            <v>52000</v>
          </cell>
          <cell r="V122">
            <v>61600</v>
          </cell>
          <cell r="W122">
            <v>65200</v>
          </cell>
          <cell r="X122">
            <v>60100</v>
          </cell>
          <cell r="Y122">
            <v>67900</v>
          </cell>
          <cell r="Z122">
            <v>68300</v>
          </cell>
          <cell r="AA122">
            <v>22600</v>
          </cell>
          <cell r="AB122">
            <v>23300</v>
          </cell>
          <cell r="AC122">
            <v>23250</v>
          </cell>
          <cell r="AD122">
            <v>23050</v>
          </cell>
          <cell r="AE122">
            <v>22650</v>
          </cell>
          <cell r="AF122">
            <v>23600</v>
          </cell>
          <cell r="AG122">
            <v>24450</v>
          </cell>
          <cell r="AH122">
            <v>26050</v>
          </cell>
          <cell r="AI122">
            <v>27350</v>
          </cell>
          <cell r="AJ122">
            <v>28700</v>
          </cell>
          <cell r="AK122">
            <v>32100</v>
          </cell>
          <cell r="AL122">
            <v>34000</v>
          </cell>
          <cell r="AM122">
            <v>35250</v>
          </cell>
          <cell r="AN122">
            <v>68300</v>
          </cell>
          <cell r="AO122">
            <v>24000</v>
          </cell>
          <cell r="AP122">
            <v>24500</v>
          </cell>
          <cell r="AQ122">
            <v>24500</v>
          </cell>
          <cell r="AR122">
            <v>24500</v>
          </cell>
          <cell r="AS122">
            <v>24500</v>
          </cell>
          <cell r="AT122">
            <v>24850</v>
          </cell>
          <cell r="AU122">
            <v>24850</v>
          </cell>
          <cell r="AV122">
            <v>26700</v>
          </cell>
          <cell r="AX122">
            <v>32400</v>
          </cell>
          <cell r="AY122">
            <v>34300</v>
          </cell>
          <cell r="AZ122">
            <v>34300</v>
          </cell>
          <cell r="BA122">
            <v>35700</v>
          </cell>
          <cell r="BB122" t="str">
            <v>Special</v>
          </cell>
          <cell r="BC122" t="str">
            <v>Special</v>
          </cell>
          <cell r="BD122" t="str">
            <v>Special</v>
          </cell>
          <cell r="BE122" t="str">
            <v>Special</v>
          </cell>
          <cell r="BF122" t="str">
            <v>Special</v>
          </cell>
          <cell r="BG122" t="str">
            <v>Special</v>
          </cell>
          <cell r="BH122" t="str">
            <v>Special</v>
          </cell>
          <cell r="BI122" t="str">
            <v>Special</v>
          </cell>
          <cell r="BJ122" t="str">
            <v>Regular</v>
          </cell>
          <cell r="BK122" t="str">
            <v>Special</v>
          </cell>
          <cell r="BL122" t="str">
            <v>Special</v>
          </cell>
          <cell r="BM122" t="str">
            <v>Special</v>
          </cell>
          <cell r="BN122" t="str">
            <v>Special</v>
          </cell>
          <cell r="BO122">
            <v>698</v>
          </cell>
          <cell r="BP122">
            <v>718</v>
          </cell>
          <cell r="BQ122">
            <v>942</v>
          </cell>
          <cell r="BR122">
            <v>1208</v>
          </cell>
          <cell r="BS122">
            <v>1249</v>
          </cell>
          <cell r="BT122">
            <v>837.6</v>
          </cell>
          <cell r="BU122">
            <v>1047</v>
          </cell>
          <cell r="BV122">
            <v>861.6</v>
          </cell>
          <cell r="BW122">
            <v>1077</v>
          </cell>
          <cell r="BX122">
            <v>1130.4000000000001</v>
          </cell>
          <cell r="BY122">
            <v>1413</v>
          </cell>
          <cell r="BZ122">
            <v>1449.6</v>
          </cell>
          <cell r="CA122">
            <v>1812</v>
          </cell>
          <cell r="CB122">
            <v>1498.8</v>
          </cell>
          <cell r="CC122">
            <v>1873.5</v>
          </cell>
          <cell r="CD122">
            <v>100450</v>
          </cell>
          <cell r="CE122">
            <v>2025</v>
          </cell>
          <cell r="CF122" t="str">
            <v>Regular</v>
          </cell>
        </row>
        <row r="123">
          <cell r="G123" t="str">
            <v>13189</v>
          </cell>
          <cell r="H123" t="str">
            <v>Mcduffie County</v>
          </cell>
          <cell r="I123" t="str">
            <v>GA</v>
          </cell>
          <cell r="J123">
            <v>42900</v>
          </cell>
          <cell r="K123">
            <v>100450</v>
          </cell>
          <cell r="L123">
            <v>2025</v>
          </cell>
          <cell r="M123">
            <v>57900</v>
          </cell>
          <cell r="N123">
            <v>56800</v>
          </cell>
          <cell r="O123">
            <v>55900</v>
          </cell>
          <cell r="P123">
            <v>59100</v>
          </cell>
          <cell r="Q123">
            <v>59000</v>
          </cell>
          <cell r="R123">
            <v>62000</v>
          </cell>
          <cell r="S123">
            <v>62300</v>
          </cell>
          <cell r="T123">
            <v>62800</v>
          </cell>
          <cell r="U123">
            <v>65900</v>
          </cell>
          <cell r="V123">
            <v>69900</v>
          </cell>
          <cell r="W123">
            <v>74100</v>
          </cell>
          <cell r="X123">
            <v>78000</v>
          </cell>
          <cell r="Y123">
            <v>86800</v>
          </cell>
          <cell r="Z123">
            <v>88300</v>
          </cell>
          <cell r="AA123">
            <v>28950</v>
          </cell>
          <cell r="AB123">
            <v>28400</v>
          </cell>
          <cell r="AC123">
            <v>27950</v>
          </cell>
          <cell r="AD123">
            <v>29550</v>
          </cell>
          <cell r="AE123">
            <v>29500</v>
          </cell>
          <cell r="AF123">
            <v>31000</v>
          </cell>
          <cell r="AG123">
            <v>31150</v>
          </cell>
          <cell r="AH123">
            <v>31400</v>
          </cell>
          <cell r="AI123">
            <v>32950</v>
          </cell>
          <cell r="AJ123">
            <v>34550</v>
          </cell>
          <cell r="AK123">
            <v>37050</v>
          </cell>
          <cell r="AL123">
            <v>39000</v>
          </cell>
          <cell r="AM123">
            <v>42900</v>
          </cell>
          <cell r="AN123">
            <v>88300</v>
          </cell>
          <cell r="AP123">
            <v>28950</v>
          </cell>
          <cell r="AQ123">
            <v>28950</v>
          </cell>
          <cell r="AS123">
            <v>29550</v>
          </cell>
          <cell r="AX123">
            <v>34950</v>
          </cell>
          <cell r="BA123">
            <v>43400</v>
          </cell>
          <cell r="BB123" t="str">
            <v>Regular</v>
          </cell>
          <cell r="BC123" t="str">
            <v>Special</v>
          </cell>
          <cell r="BD123" t="str">
            <v>Special</v>
          </cell>
          <cell r="BE123" t="str">
            <v>Regular</v>
          </cell>
          <cell r="BF123" t="str">
            <v>Special</v>
          </cell>
          <cell r="BG123" t="str">
            <v>Regular</v>
          </cell>
          <cell r="BH123" t="str">
            <v>Regular</v>
          </cell>
          <cell r="BI123" t="str">
            <v>Regular</v>
          </cell>
          <cell r="BJ123" t="str">
            <v>Regular</v>
          </cell>
          <cell r="BK123" t="str">
            <v>Special</v>
          </cell>
          <cell r="BL123" t="str">
            <v>Regular</v>
          </cell>
          <cell r="BM123" t="str">
            <v>Regular</v>
          </cell>
          <cell r="BN123" t="str">
            <v>Special</v>
          </cell>
          <cell r="BO123">
            <v>868</v>
          </cell>
          <cell r="BP123">
            <v>1039</v>
          </cell>
          <cell r="BQ123">
            <v>1175</v>
          </cell>
          <cell r="BR123">
            <v>1545</v>
          </cell>
          <cell r="BS123">
            <v>1890</v>
          </cell>
          <cell r="BT123">
            <v>1041.5999999999999</v>
          </cell>
          <cell r="BU123">
            <v>1302</v>
          </cell>
          <cell r="BV123">
            <v>1246.8</v>
          </cell>
          <cell r="BW123">
            <v>1558.5</v>
          </cell>
          <cell r="BX123">
            <v>1410</v>
          </cell>
          <cell r="BY123">
            <v>1762.5</v>
          </cell>
          <cell r="BZ123">
            <v>1854</v>
          </cell>
          <cell r="CA123">
            <v>2317.5</v>
          </cell>
          <cell r="CB123">
            <v>2268</v>
          </cell>
          <cell r="CC123">
            <v>2835</v>
          </cell>
          <cell r="CD123">
            <v>100450</v>
          </cell>
          <cell r="CE123">
            <v>2025</v>
          </cell>
          <cell r="CF123" t="str">
            <v>Regular</v>
          </cell>
        </row>
        <row r="124">
          <cell r="G124" t="str">
            <v>13195</v>
          </cell>
          <cell r="H124" t="str">
            <v>Madison County</v>
          </cell>
          <cell r="I124" t="str">
            <v>GA</v>
          </cell>
          <cell r="J124">
            <v>44750</v>
          </cell>
          <cell r="K124">
            <v>100450</v>
          </cell>
          <cell r="L124">
            <v>2025</v>
          </cell>
          <cell r="M124">
            <v>59400</v>
          </cell>
          <cell r="N124">
            <v>58400</v>
          </cell>
          <cell r="O124">
            <v>55500</v>
          </cell>
          <cell r="P124">
            <v>56600</v>
          </cell>
          <cell r="Q124">
            <v>56100</v>
          </cell>
          <cell r="R124">
            <v>61500</v>
          </cell>
          <cell r="S124">
            <v>58900</v>
          </cell>
          <cell r="T124">
            <v>66700</v>
          </cell>
          <cell r="U124">
            <v>65600</v>
          </cell>
          <cell r="V124">
            <v>73100</v>
          </cell>
          <cell r="W124">
            <v>82300</v>
          </cell>
          <cell r="X124">
            <v>100100</v>
          </cell>
          <cell r="Y124">
            <v>90900</v>
          </cell>
          <cell r="Z124">
            <v>94300</v>
          </cell>
          <cell r="AA124">
            <v>29700</v>
          </cell>
          <cell r="AB124">
            <v>29200</v>
          </cell>
          <cell r="AC124">
            <v>27750</v>
          </cell>
          <cell r="AD124">
            <v>28300</v>
          </cell>
          <cell r="AE124">
            <v>28050</v>
          </cell>
          <cell r="AF124">
            <v>30000</v>
          </cell>
          <cell r="AG124">
            <v>29450</v>
          </cell>
          <cell r="AH124">
            <v>32400</v>
          </cell>
          <cell r="AI124">
            <v>32800</v>
          </cell>
          <cell r="AJ124">
            <v>34400</v>
          </cell>
          <cell r="AK124">
            <v>38450</v>
          </cell>
          <cell r="AL124">
            <v>40700</v>
          </cell>
          <cell r="AM124">
            <v>44750</v>
          </cell>
          <cell r="AN124">
            <v>94300</v>
          </cell>
          <cell r="AO124">
            <v>29800</v>
          </cell>
          <cell r="AP124">
            <v>29800</v>
          </cell>
          <cell r="AQ124">
            <v>29800</v>
          </cell>
          <cell r="AR124">
            <v>29800</v>
          </cell>
          <cell r="AS124">
            <v>29800</v>
          </cell>
          <cell r="AT124">
            <v>30850</v>
          </cell>
          <cell r="AU124">
            <v>30850</v>
          </cell>
          <cell r="AV124">
            <v>33450</v>
          </cell>
          <cell r="AW124">
            <v>33450</v>
          </cell>
          <cell r="AX124">
            <v>36700</v>
          </cell>
          <cell r="AY124">
            <v>41300</v>
          </cell>
          <cell r="AZ124">
            <v>50250</v>
          </cell>
          <cell r="BA124">
            <v>50250</v>
          </cell>
          <cell r="BB124" t="str">
            <v>Special</v>
          </cell>
          <cell r="BC124" t="str">
            <v>Special</v>
          </cell>
          <cell r="BD124" t="str">
            <v>Special</v>
          </cell>
          <cell r="BE124" t="str">
            <v>Special</v>
          </cell>
          <cell r="BF124" t="str">
            <v>Special</v>
          </cell>
          <cell r="BG124" t="str">
            <v>Special</v>
          </cell>
          <cell r="BH124" t="str">
            <v>Special</v>
          </cell>
          <cell r="BI124" t="str">
            <v>Special</v>
          </cell>
          <cell r="BJ124" t="str">
            <v>Special</v>
          </cell>
          <cell r="BK124" t="str">
            <v>Special</v>
          </cell>
          <cell r="BL124" t="str">
            <v>Special</v>
          </cell>
          <cell r="BM124" t="str">
            <v>Special</v>
          </cell>
          <cell r="BN124" t="str">
            <v>Special</v>
          </cell>
          <cell r="BO124">
            <v>1065</v>
          </cell>
          <cell r="BP124">
            <v>1106</v>
          </cell>
          <cell r="BQ124">
            <v>1225</v>
          </cell>
          <cell r="BR124">
            <v>1627</v>
          </cell>
          <cell r="BS124">
            <v>1725</v>
          </cell>
          <cell r="BT124">
            <v>1278</v>
          </cell>
          <cell r="BU124">
            <v>1597.5</v>
          </cell>
          <cell r="BV124">
            <v>1327.2</v>
          </cell>
          <cell r="BW124">
            <v>1659</v>
          </cell>
          <cell r="BX124">
            <v>1470</v>
          </cell>
          <cell r="BY124">
            <v>1837.5</v>
          </cell>
          <cell r="BZ124">
            <v>1952.4</v>
          </cell>
          <cell r="CA124">
            <v>2440.5</v>
          </cell>
          <cell r="CB124">
            <v>2070</v>
          </cell>
          <cell r="CC124">
            <v>2587.5</v>
          </cell>
          <cell r="CD124">
            <v>100450</v>
          </cell>
          <cell r="CE124">
            <v>2025</v>
          </cell>
          <cell r="CF124" t="str">
            <v>Special</v>
          </cell>
          <cell r="CG124">
            <v>50250</v>
          </cell>
        </row>
        <row r="125">
          <cell r="G125" t="str">
            <v>13211</v>
          </cell>
          <cell r="H125" t="str">
            <v>Morgan County</v>
          </cell>
          <cell r="I125" t="str">
            <v>GA</v>
          </cell>
          <cell r="J125">
            <v>45900</v>
          </cell>
          <cell r="K125">
            <v>100450</v>
          </cell>
          <cell r="L125">
            <v>2025</v>
          </cell>
          <cell r="M125">
            <v>57500</v>
          </cell>
          <cell r="N125">
            <v>61400</v>
          </cell>
          <cell r="O125">
            <v>62400</v>
          </cell>
          <cell r="P125">
            <v>56600</v>
          </cell>
          <cell r="Q125">
            <v>56500</v>
          </cell>
          <cell r="R125">
            <v>58400</v>
          </cell>
          <cell r="S125">
            <v>59200</v>
          </cell>
          <cell r="T125">
            <v>62400</v>
          </cell>
          <cell r="U125">
            <v>68000</v>
          </cell>
          <cell r="V125">
            <v>75500</v>
          </cell>
          <cell r="W125">
            <v>85600</v>
          </cell>
          <cell r="X125">
            <v>95900</v>
          </cell>
          <cell r="Y125">
            <v>99400</v>
          </cell>
          <cell r="Z125">
            <v>104000</v>
          </cell>
          <cell r="AA125">
            <v>28750</v>
          </cell>
          <cell r="AB125">
            <v>30150</v>
          </cell>
          <cell r="AC125">
            <v>31200</v>
          </cell>
          <cell r="AD125">
            <v>29650</v>
          </cell>
          <cell r="AE125">
            <v>28250</v>
          </cell>
          <cell r="AF125">
            <v>29200</v>
          </cell>
          <cell r="AG125">
            <v>29600</v>
          </cell>
          <cell r="AH125">
            <v>31200</v>
          </cell>
          <cell r="AI125">
            <v>33650</v>
          </cell>
          <cell r="AJ125">
            <v>35300</v>
          </cell>
          <cell r="AK125">
            <v>39450</v>
          </cell>
          <cell r="AL125">
            <v>41750</v>
          </cell>
          <cell r="AM125">
            <v>45900</v>
          </cell>
          <cell r="AN125">
            <v>104000</v>
          </cell>
          <cell r="AP125">
            <v>30700</v>
          </cell>
          <cell r="AR125">
            <v>31200</v>
          </cell>
          <cell r="AS125">
            <v>31200</v>
          </cell>
          <cell r="AT125">
            <v>31200</v>
          </cell>
          <cell r="AU125">
            <v>31200</v>
          </cell>
          <cell r="AW125">
            <v>34000</v>
          </cell>
          <cell r="AX125">
            <v>37750</v>
          </cell>
          <cell r="AY125">
            <v>42800</v>
          </cell>
          <cell r="AZ125">
            <v>47950</v>
          </cell>
          <cell r="BA125">
            <v>49700</v>
          </cell>
          <cell r="BB125" t="str">
            <v>Regular</v>
          </cell>
          <cell r="BC125" t="str">
            <v>Special</v>
          </cell>
          <cell r="BD125" t="str">
            <v>Regular</v>
          </cell>
          <cell r="BE125" t="str">
            <v>Special</v>
          </cell>
          <cell r="BF125" t="str">
            <v>Special</v>
          </cell>
          <cell r="BG125" t="str">
            <v>Special</v>
          </cell>
          <cell r="BH125" t="str">
            <v>Special</v>
          </cell>
          <cell r="BI125" t="str">
            <v>Regular</v>
          </cell>
          <cell r="BJ125" t="str">
            <v>Special</v>
          </cell>
          <cell r="BK125" t="str">
            <v>Special</v>
          </cell>
          <cell r="BL125" t="str">
            <v>Special</v>
          </cell>
          <cell r="BM125" t="str">
            <v>Special</v>
          </cell>
          <cell r="BN125" t="str">
            <v>Special</v>
          </cell>
          <cell r="BO125">
            <v>1032</v>
          </cell>
          <cell r="BP125">
            <v>1039</v>
          </cell>
          <cell r="BQ125">
            <v>1363</v>
          </cell>
          <cell r="BR125">
            <v>1642</v>
          </cell>
          <cell r="BS125">
            <v>2289</v>
          </cell>
          <cell r="BT125">
            <v>1238.4000000000001</v>
          </cell>
          <cell r="BU125">
            <v>1548</v>
          </cell>
          <cell r="BV125">
            <v>1246.8</v>
          </cell>
          <cell r="BW125">
            <v>1558.5</v>
          </cell>
          <cell r="BX125">
            <v>1635.6</v>
          </cell>
          <cell r="BY125">
            <v>2044.5</v>
          </cell>
          <cell r="BZ125">
            <v>1970.4</v>
          </cell>
          <cell r="CA125">
            <v>2463</v>
          </cell>
          <cell r="CB125">
            <v>2746.8</v>
          </cell>
          <cell r="CC125">
            <v>3433.5</v>
          </cell>
          <cell r="CD125">
            <v>100450</v>
          </cell>
          <cell r="CE125">
            <v>2025</v>
          </cell>
          <cell r="CF125" t="str">
            <v>Special</v>
          </cell>
          <cell r="CG125">
            <v>52000</v>
          </cell>
        </row>
        <row r="126">
          <cell r="G126" t="str">
            <v>13219</v>
          </cell>
          <cell r="H126" t="str">
            <v>Oconee County</v>
          </cell>
          <cell r="I126" t="str">
            <v>GA</v>
          </cell>
          <cell r="J126">
            <v>44750</v>
          </cell>
          <cell r="K126">
            <v>100450</v>
          </cell>
          <cell r="L126">
            <v>2025</v>
          </cell>
          <cell r="M126">
            <v>59400</v>
          </cell>
          <cell r="N126">
            <v>58400</v>
          </cell>
          <cell r="O126">
            <v>55500</v>
          </cell>
          <cell r="P126">
            <v>56600</v>
          </cell>
          <cell r="Q126">
            <v>56100</v>
          </cell>
          <cell r="R126">
            <v>61500</v>
          </cell>
          <cell r="S126">
            <v>58900</v>
          </cell>
          <cell r="T126">
            <v>66700</v>
          </cell>
          <cell r="U126">
            <v>65600</v>
          </cell>
          <cell r="V126">
            <v>73100</v>
          </cell>
          <cell r="W126">
            <v>82300</v>
          </cell>
          <cell r="X126">
            <v>100100</v>
          </cell>
          <cell r="Y126">
            <v>90900</v>
          </cell>
          <cell r="Z126">
            <v>94300</v>
          </cell>
          <cell r="AA126">
            <v>29700</v>
          </cell>
          <cell r="AB126">
            <v>29200</v>
          </cell>
          <cell r="AC126">
            <v>27750</v>
          </cell>
          <cell r="AD126">
            <v>28300</v>
          </cell>
          <cell r="AE126">
            <v>28050</v>
          </cell>
          <cell r="AF126">
            <v>30000</v>
          </cell>
          <cell r="AG126">
            <v>29450</v>
          </cell>
          <cell r="AH126">
            <v>32400</v>
          </cell>
          <cell r="AI126">
            <v>32800</v>
          </cell>
          <cell r="AJ126">
            <v>34400</v>
          </cell>
          <cell r="AK126">
            <v>38450</v>
          </cell>
          <cell r="AL126">
            <v>40700</v>
          </cell>
          <cell r="AM126">
            <v>44750</v>
          </cell>
          <cell r="AN126">
            <v>94300</v>
          </cell>
          <cell r="AO126">
            <v>29800</v>
          </cell>
          <cell r="AP126">
            <v>29800</v>
          </cell>
          <cell r="AQ126">
            <v>29800</v>
          </cell>
          <cell r="AR126">
            <v>29800</v>
          </cell>
          <cell r="AS126">
            <v>29800</v>
          </cell>
          <cell r="AT126">
            <v>30850</v>
          </cell>
          <cell r="AU126">
            <v>30850</v>
          </cell>
          <cell r="AV126">
            <v>33450</v>
          </cell>
          <cell r="AW126">
            <v>33450</v>
          </cell>
          <cell r="AX126">
            <v>36700</v>
          </cell>
          <cell r="AY126">
            <v>41300</v>
          </cell>
          <cell r="AZ126">
            <v>50250</v>
          </cell>
          <cell r="BA126">
            <v>50250</v>
          </cell>
          <cell r="BB126" t="str">
            <v>Special</v>
          </cell>
          <cell r="BC126" t="str">
            <v>Special</v>
          </cell>
          <cell r="BD126" t="str">
            <v>Special</v>
          </cell>
          <cell r="BE126" t="str">
            <v>Special</v>
          </cell>
          <cell r="BF126" t="str">
            <v>Special</v>
          </cell>
          <cell r="BG126" t="str">
            <v>Special</v>
          </cell>
          <cell r="BH126" t="str">
            <v>Special</v>
          </cell>
          <cell r="BI126" t="str">
            <v>Special</v>
          </cell>
          <cell r="BJ126" t="str">
            <v>Special</v>
          </cell>
          <cell r="BK126" t="str">
            <v>Special</v>
          </cell>
          <cell r="BL126" t="str">
            <v>Special</v>
          </cell>
          <cell r="BM126" t="str">
            <v>Special</v>
          </cell>
          <cell r="BN126" t="str">
            <v>Special</v>
          </cell>
          <cell r="BO126">
            <v>1065</v>
          </cell>
          <cell r="BP126">
            <v>1106</v>
          </cell>
          <cell r="BQ126">
            <v>1225</v>
          </cell>
          <cell r="BR126">
            <v>1627</v>
          </cell>
          <cell r="BS126">
            <v>1725</v>
          </cell>
          <cell r="BT126">
            <v>1278</v>
          </cell>
          <cell r="BU126">
            <v>1597.5</v>
          </cell>
          <cell r="BV126">
            <v>1327.2</v>
          </cell>
          <cell r="BW126">
            <v>1659</v>
          </cell>
          <cell r="BX126">
            <v>1470</v>
          </cell>
          <cell r="BY126">
            <v>1837.5</v>
          </cell>
          <cell r="BZ126">
            <v>1952.4</v>
          </cell>
          <cell r="CA126">
            <v>2440.5</v>
          </cell>
          <cell r="CB126">
            <v>2070</v>
          </cell>
          <cell r="CC126">
            <v>2587.5</v>
          </cell>
          <cell r="CD126">
            <v>100450</v>
          </cell>
          <cell r="CE126">
            <v>2025</v>
          </cell>
          <cell r="CF126" t="str">
            <v>Special</v>
          </cell>
          <cell r="CG126">
            <v>50250</v>
          </cell>
        </row>
        <row r="127">
          <cell r="G127" t="str">
            <v>13221</v>
          </cell>
          <cell r="H127" t="str">
            <v>Oglethorpe County</v>
          </cell>
          <cell r="I127" t="str">
            <v>GA</v>
          </cell>
          <cell r="J127">
            <v>44750</v>
          </cell>
          <cell r="K127">
            <v>100450</v>
          </cell>
          <cell r="L127">
            <v>2025</v>
          </cell>
          <cell r="M127">
            <v>59400</v>
          </cell>
          <cell r="N127">
            <v>58400</v>
          </cell>
          <cell r="O127">
            <v>55500</v>
          </cell>
          <cell r="P127">
            <v>56600</v>
          </cell>
          <cell r="Q127">
            <v>56100</v>
          </cell>
          <cell r="R127">
            <v>61500</v>
          </cell>
          <cell r="S127">
            <v>58900</v>
          </cell>
          <cell r="T127">
            <v>66700</v>
          </cell>
          <cell r="U127">
            <v>65600</v>
          </cell>
          <cell r="V127">
            <v>73100</v>
          </cell>
          <cell r="W127">
            <v>82300</v>
          </cell>
          <cell r="X127">
            <v>100100</v>
          </cell>
          <cell r="Y127">
            <v>90900</v>
          </cell>
          <cell r="Z127">
            <v>94300</v>
          </cell>
          <cell r="AA127">
            <v>29700</v>
          </cell>
          <cell r="AB127">
            <v>29200</v>
          </cell>
          <cell r="AC127">
            <v>27750</v>
          </cell>
          <cell r="AD127">
            <v>28300</v>
          </cell>
          <cell r="AE127">
            <v>28050</v>
          </cell>
          <cell r="AF127">
            <v>30000</v>
          </cell>
          <cell r="AG127">
            <v>29450</v>
          </cell>
          <cell r="AH127">
            <v>32400</v>
          </cell>
          <cell r="AI127">
            <v>32800</v>
          </cell>
          <cell r="AJ127">
            <v>34400</v>
          </cell>
          <cell r="AK127">
            <v>38450</v>
          </cell>
          <cell r="AL127">
            <v>40700</v>
          </cell>
          <cell r="AM127">
            <v>44750</v>
          </cell>
          <cell r="AN127">
            <v>94300</v>
          </cell>
          <cell r="AO127">
            <v>29800</v>
          </cell>
          <cell r="AP127">
            <v>29800</v>
          </cell>
          <cell r="AQ127">
            <v>29800</v>
          </cell>
          <cell r="AR127">
            <v>29800</v>
          </cell>
          <cell r="AS127">
            <v>29800</v>
          </cell>
          <cell r="AT127">
            <v>30850</v>
          </cell>
          <cell r="AU127">
            <v>30850</v>
          </cell>
          <cell r="AV127">
            <v>33450</v>
          </cell>
          <cell r="AW127">
            <v>33450</v>
          </cell>
          <cell r="AX127">
            <v>36700</v>
          </cell>
          <cell r="AY127">
            <v>41300</v>
          </cell>
          <cell r="AZ127">
            <v>50250</v>
          </cell>
          <cell r="BA127">
            <v>50250</v>
          </cell>
          <cell r="BB127" t="str">
            <v>Special</v>
          </cell>
          <cell r="BC127" t="str">
            <v>Special</v>
          </cell>
          <cell r="BD127" t="str">
            <v>Special</v>
          </cell>
          <cell r="BE127" t="str">
            <v>Special</v>
          </cell>
          <cell r="BF127" t="str">
            <v>Special</v>
          </cell>
          <cell r="BG127" t="str">
            <v>Special</v>
          </cell>
          <cell r="BH127" t="str">
            <v>Special</v>
          </cell>
          <cell r="BI127" t="str">
            <v>Special</v>
          </cell>
          <cell r="BJ127" t="str">
            <v>Special</v>
          </cell>
          <cell r="BK127" t="str">
            <v>Special</v>
          </cell>
          <cell r="BL127" t="str">
            <v>Special</v>
          </cell>
          <cell r="BM127" t="str">
            <v>Special</v>
          </cell>
          <cell r="BN127" t="str">
            <v>Special</v>
          </cell>
          <cell r="BO127">
            <v>1065</v>
          </cell>
          <cell r="BP127">
            <v>1106</v>
          </cell>
          <cell r="BQ127">
            <v>1225</v>
          </cell>
          <cell r="BR127">
            <v>1627</v>
          </cell>
          <cell r="BS127">
            <v>1725</v>
          </cell>
          <cell r="BT127">
            <v>1278</v>
          </cell>
          <cell r="BU127">
            <v>1597.5</v>
          </cell>
          <cell r="BV127">
            <v>1327.2</v>
          </cell>
          <cell r="BW127">
            <v>1659</v>
          </cell>
          <cell r="BX127">
            <v>1470</v>
          </cell>
          <cell r="BY127">
            <v>1837.5</v>
          </cell>
          <cell r="BZ127">
            <v>1952.4</v>
          </cell>
          <cell r="CA127">
            <v>2440.5</v>
          </cell>
          <cell r="CB127">
            <v>2070</v>
          </cell>
          <cell r="CC127">
            <v>2587.5</v>
          </cell>
          <cell r="CD127">
            <v>100450</v>
          </cell>
          <cell r="CE127">
            <v>2025</v>
          </cell>
          <cell r="CF127" t="str">
            <v>Special</v>
          </cell>
          <cell r="CG127">
            <v>50250</v>
          </cell>
        </row>
        <row r="128">
          <cell r="G128" t="str">
            <v>13237</v>
          </cell>
          <cell r="H128" t="str">
            <v>Putnam County</v>
          </cell>
          <cell r="I128" t="str">
            <v>GA</v>
          </cell>
          <cell r="J128">
            <v>40600</v>
          </cell>
          <cell r="K128">
            <v>100450</v>
          </cell>
          <cell r="L128">
            <v>2025</v>
          </cell>
          <cell r="M128">
            <v>52700</v>
          </cell>
          <cell r="N128">
            <v>52900</v>
          </cell>
          <cell r="O128">
            <v>51100</v>
          </cell>
          <cell r="P128">
            <v>47500</v>
          </cell>
          <cell r="Q128">
            <v>52700</v>
          </cell>
          <cell r="R128">
            <v>53900</v>
          </cell>
          <cell r="S128">
            <v>58600</v>
          </cell>
          <cell r="T128">
            <v>60100</v>
          </cell>
          <cell r="U128">
            <v>60900</v>
          </cell>
          <cell r="V128">
            <v>63800</v>
          </cell>
          <cell r="W128">
            <v>69800</v>
          </cell>
          <cell r="X128">
            <v>80800</v>
          </cell>
          <cell r="Y128">
            <v>85000</v>
          </cell>
          <cell r="Z128">
            <v>91600</v>
          </cell>
          <cell r="AA128">
            <v>26350</v>
          </cell>
          <cell r="AB128">
            <v>26450</v>
          </cell>
          <cell r="AC128">
            <v>25550</v>
          </cell>
          <cell r="AD128">
            <v>24300</v>
          </cell>
          <cell r="AE128">
            <v>25500</v>
          </cell>
          <cell r="AF128">
            <v>26950</v>
          </cell>
          <cell r="AG128">
            <v>29300</v>
          </cell>
          <cell r="AH128">
            <v>30050</v>
          </cell>
          <cell r="AI128">
            <v>30450</v>
          </cell>
          <cell r="AJ128">
            <v>31900</v>
          </cell>
          <cell r="AK128">
            <v>34900</v>
          </cell>
          <cell r="AL128">
            <v>36950</v>
          </cell>
          <cell r="AM128">
            <v>40600</v>
          </cell>
          <cell r="AN128">
            <v>91600</v>
          </cell>
          <cell r="AO128">
            <v>26950</v>
          </cell>
          <cell r="AP128">
            <v>26950</v>
          </cell>
          <cell r="AQ128">
            <v>26950</v>
          </cell>
          <cell r="AR128">
            <v>26950</v>
          </cell>
          <cell r="AS128">
            <v>26950</v>
          </cell>
          <cell r="AZ128">
            <v>40400</v>
          </cell>
          <cell r="BA128">
            <v>42500</v>
          </cell>
          <cell r="BB128" t="str">
            <v>Special</v>
          </cell>
          <cell r="BC128" t="str">
            <v>Special</v>
          </cell>
          <cell r="BD128" t="str">
            <v>Special</v>
          </cell>
          <cell r="BE128" t="str">
            <v>Special</v>
          </cell>
          <cell r="BF128" t="str">
            <v>Special</v>
          </cell>
          <cell r="BG128" t="str">
            <v>Regular</v>
          </cell>
          <cell r="BH128" t="str">
            <v>Regular</v>
          </cell>
          <cell r="BI128" t="str">
            <v>Regular</v>
          </cell>
          <cell r="BJ128" t="str">
            <v>Regular</v>
          </cell>
          <cell r="BK128" t="str">
            <v>Regular</v>
          </cell>
          <cell r="BL128" t="str">
            <v>Regular</v>
          </cell>
          <cell r="BM128" t="str">
            <v>Special</v>
          </cell>
          <cell r="BN128" t="str">
            <v>Special</v>
          </cell>
          <cell r="BO128">
            <v>819</v>
          </cell>
          <cell r="BP128">
            <v>824</v>
          </cell>
          <cell r="BQ128">
            <v>1044</v>
          </cell>
          <cell r="BR128">
            <v>1396</v>
          </cell>
          <cell r="BS128">
            <v>1753</v>
          </cell>
          <cell r="BT128">
            <v>982.8</v>
          </cell>
          <cell r="BU128">
            <v>1228.5</v>
          </cell>
          <cell r="BV128">
            <v>988.8</v>
          </cell>
          <cell r="BW128">
            <v>1236</v>
          </cell>
          <cell r="BX128">
            <v>1252.8</v>
          </cell>
          <cell r="BY128">
            <v>1566</v>
          </cell>
          <cell r="BZ128">
            <v>1675.2</v>
          </cell>
          <cell r="CA128">
            <v>2094</v>
          </cell>
          <cell r="CB128">
            <v>2103.6</v>
          </cell>
          <cell r="CC128">
            <v>2629.5</v>
          </cell>
          <cell r="CD128">
            <v>100450</v>
          </cell>
          <cell r="CE128">
            <v>2025</v>
          </cell>
          <cell r="CF128" t="str">
            <v>Special</v>
          </cell>
          <cell r="CG128">
            <v>45800</v>
          </cell>
        </row>
        <row r="129">
          <cell r="G129" t="str">
            <v>13241</v>
          </cell>
          <cell r="H129" t="str">
            <v>Rabun County</v>
          </cell>
          <cell r="I129" t="str">
            <v>GA</v>
          </cell>
          <cell r="J129">
            <v>35750</v>
          </cell>
          <cell r="K129">
            <v>100450</v>
          </cell>
          <cell r="L129">
            <v>2025</v>
          </cell>
          <cell r="M129">
            <v>53300</v>
          </cell>
          <cell r="N129">
            <v>53600</v>
          </cell>
          <cell r="O129">
            <v>52300</v>
          </cell>
          <cell r="P129">
            <v>52000</v>
          </cell>
          <cell r="Q129">
            <v>52200</v>
          </cell>
          <cell r="R129">
            <v>49000</v>
          </cell>
          <cell r="S129">
            <v>49900</v>
          </cell>
          <cell r="T129">
            <v>56800</v>
          </cell>
          <cell r="U129">
            <v>54400</v>
          </cell>
          <cell r="V129">
            <v>54500</v>
          </cell>
          <cell r="W129">
            <v>58800</v>
          </cell>
          <cell r="X129">
            <v>68100</v>
          </cell>
          <cell r="Y129">
            <v>76400</v>
          </cell>
          <cell r="Z129">
            <v>83600</v>
          </cell>
          <cell r="AA129">
            <v>26650</v>
          </cell>
          <cell r="AB129">
            <v>26800</v>
          </cell>
          <cell r="AC129">
            <v>26150</v>
          </cell>
          <cell r="AD129">
            <v>26000</v>
          </cell>
          <cell r="AE129">
            <v>26100</v>
          </cell>
          <cell r="AF129">
            <v>24800</v>
          </cell>
          <cell r="AG129">
            <v>24950</v>
          </cell>
          <cell r="AH129">
            <v>27400</v>
          </cell>
          <cell r="AI129">
            <v>27350</v>
          </cell>
          <cell r="AJ129">
            <v>27450</v>
          </cell>
          <cell r="AK129">
            <v>30700</v>
          </cell>
          <cell r="AL129">
            <v>32500</v>
          </cell>
          <cell r="AM129">
            <v>35750</v>
          </cell>
          <cell r="AN129">
            <v>83600</v>
          </cell>
          <cell r="AQ129">
            <v>26800</v>
          </cell>
          <cell r="AR129">
            <v>26800</v>
          </cell>
          <cell r="AS129">
            <v>26800</v>
          </cell>
          <cell r="AT129">
            <v>26800</v>
          </cell>
          <cell r="AU129">
            <v>26800</v>
          </cell>
          <cell r="AV129">
            <v>28400</v>
          </cell>
          <cell r="AW129">
            <v>28400</v>
          </cell>
          <cell r="AX129">
            <v>28400</v>
          </cell>
          <cell r="AZ129">
            <v>34050</v>
          </cell>
          <cell r="BA129">
            <v>38200</v>
          </cell>
          <cell r="BB129" t="str">
            <v>Regular</v>
          </cell>
          <cell r="BC129" t="str">
            <v>Regular</v>
          </cell>
          <cell r="BD129" t="str">
            <v>Special</v>
          </cell>
          <cell r="BE129" t="str">
            <v>Special</v>
          </cell>
          <cell r="BF129" t="str">
            <v>Special</v>
          </cell>
          <cell r="BG129" t="str">
            <v>Special</v>
          </cell>
          <cell r="BH129" t="str">
            <v>Special</v>
          </cell>
          <cell r="BI129" t="str">
            <v>Special</v>
          </cell>
          <cell r="BJ129" t="str">
            <v>Special</v>
          </cell>
          <cell r="BK129" t="str">
            <v>Special</v>
          </cell>
          <cell r="BL129" t="str">
            <v>Regular</v>
          </cell>
          <cell r="BM129" t="str">
            <v>Special</v>
          </cell>
          <cell r="BN129" t="str">
            <v>Special</v>
          </cell>
          <cell r="BO129">
            <v>762</v>
          </cell>
          <cell r="BP129">
            <v>767</v>
          </cell>
          <cell r="BQ129">
            <v>1006</v>
          </cell>
          <cell r="BR129">
            <v>1410</v>
          </cell>
          <cell r="BS129">
            <v>1524</v>
          </cell>
          <cell r="BT129">
            <v>914.4</v>
          </cell>
          <cell r="BU129">
            <v>1143</v>
          </cell>
          <cell r="BV129">
            <v>920.4</v>
          </cell>
          <cell r="BW129">
            <v>1150.5</v>
          </cell>
          <cell r="BX129">
            <v>1207.2</v>
          </cell>
          <cell r="BY129">
            <v>1509</v>
          </cell>
          <cell r="BZ129">
            <v>1692</v>
          </cell>
          <cell r="CA129">
            <v>2115</v>
          </cell>
          <cell r="CB129">
            <v>1828.8</v>
          </cell>
          <cell r="CC129">
            <v>2286</v>
          </cell>
          <cell r="CD129">
            <v>100450</v>
          </cell>
          <cell r="CE129">
            <v>2025</v>
          </cell>
          <cell r="CF129" t="str">
            <v>Special</v>
          </cell>
          <cell r="CG129">
            <v>41800</v>
          </cell>
        </row>
        <row r="130">
          <cell r="G130" t="str">
            <v>13245</v>
          </cell>
          <cell r="H130" t="str">
            <v>Richmond County</v>
          </cell>
          <cell r="I130" t="str">
            <v>GA</v>
          </cell>
          <cell r="J130">
            <v>42900</v>
          </cell>
          <cell r="K130">
            <v>100450</v>
          </cell>
          <cell r="L130">
            <v>2025</v>
          </cell>
          <cell r="M130">
            <v>57900</v>
          </cell>
          <cell r="N130">
            <v>56800</v>
          </cell>
          <cell r="O130">
            <v>55900</v>
          </cell>
          <cell r="P130">
            <v>59100</v>
          </cell>
          <cell r="Q130">
            <v>59000</v>
          </cell>
          <cell r="R130">
            <v>62000</v>
          </cell>
          <cell r="S130">
            <v>62300</v>
          </cell>
          <cell r="T130">
            <v>62800</v>
          </cell>
          <cell r="U130">
            <v>65900</v>
          </cell>
          <cell r="V130">
            <v>69900</v>
          </cell>
          <cell r="W130">
            <v>74100</v>
          </cell>
          <cell r="X130">
            <v>78000</v>
          </cell>
          <cell r="Y130">
            <v>86800</v>
          </cell>
          <cell r="Z130">
            <v>88300</v>
          </cell>
          <cell r="AA130">
            <v>28950</v>
          </cell>
          <cell r="AB130">
            <v>28400</v>
          </cell>
          <cell r="AC130">
            <v>27950</v>
          </cell>
          <cell r="AD130">
            <v>29550</v>
          </cell>
          <cell r="AE130">
            <v>29500</v>
          </cell>
          <cell r="AF130">
            <v>31000</v>
          </cell>
          <cell r="AG130">
            <v>31150</v>
          </cell>
          <cell r="AH130">
            <v>31400</v>
          </cell>
          <cell r="AI130">
            <v>32950</v>
          </cell>
          <cell r="AJ130">
            <v>34550</v>
          </cell>
          <cell r="AK130">
            <v>37050</v>
          </cell>
          <cell r="AL130">
            <v>39000</v>
          </cell>
          <cell r="AM130">
            <v>42900</v>
          </cell>
          <cell r="AN130">
            <v>88300</v>
          </cell>
          <cell r="AP130">
            <v>28950</v>
          </cell>
          <cell r="AQ130">
            <v>28950</v>
          </cell>
          <cell r="AS130">
            <v>29550</v>
          </cell>
          <cell r="AX130">
            <v>34950</v>
          </cell>
          <cell r="BA130">
            <v>43400</v>
          </cell>
          <cell r="BB130" t="str">
            <v>Regular</v>
          </cell>
          <cell r="BC130" t="str">
            <v>Special</v>
          </cell>
          <cell r="BD130" t="str">
            <v>Special</v>
          </cell>
          <cell r="BE130" t="str">
            <v>Regular</v>
          </cell>
          <cell r="BF130" t="str">
            <v>Special</v>
          </cell>
          <cell r="BG130" t="str">
            <v>Regular</v>
          </cell>
          <cell r="BH130" t="str">
            <v>Regular</v>
          </cell>
          <cell r="BI130" t="str">
            <v>Regular</v>
          </cell>
          <cell r="BJ130" t="str">
            <v>Regular</v>
          </cell>
          <cell r="BK130" t="str">
            <v>Special</v>
          </cell>
          <cell r="BL130" t="str">
            <v>Regular</v>
          </cell>
          <cell r="BM130" t="str">
            <v>Regular</v>
          </cell>
          <cell r="BN130" t="str">
            <v>Special</v>
          </cell>
          <cell r="BO130">
            <v>868</v>
          </cell>
          <cell r="BP130">
            <v>1039</v>
          </cell>
          <cell r="BQ130">
            <v>1175</v>
          </cell>
          <cell r="BR130">
            <v>1545</v>
          </cell>
          <cell r="BS130">
            <v>1890</v>
          </cell>
          <cell r="BT130">
            <v>1041.5999999999999</v>
          </cell>
          <cell r="BU130">
            <v>1302</v>
          </cell>
          <cell r="BV130">
            <v>1246.8</v>
          </cell>
          <cell r="BW130">
            <v>1558.5</v>
          </cell>
          <cell r="BX130">
            <v>1410</v>
          </cell>
          <cell r="BY130">
            <v>1762.5</v>
          </cell>
          <cell r="BZ130">
            <v>1854</v>
          </cell>
          <cell r="CA130">
            <v>2317.5</v>
          </cell>
          <cell r="CB130">
            <v>2268</v>
          </cell>
          <cell r="CC130">
            <v>2835</v>
          </cell>
          <cell r="CD130">
            <v>100450</v>
          </cell>
          <cell r="CE130">
            <v>2025</v>
          </cell>
          <cell r="CF130" t="str">
            <v>Regular</v>
          </cell>
        </row>
        <row r="131">
          <cell r="G131" t="str">
            <v>13251</v>
          </cell>
          <cell r="H131" t="str">
            <v>Screven County</v>
          </cell>
          <cell r="I131" t="str">
            <v>GA</v>
          </cell>
          <cell r="J131">
            <v>35750</v>
          </cell>
          <cell r="K131">
            <v>100450</v>
          </cell>
          <cell r="L131">
            <v>2025</v>
          </cell>
          <cell r="M131">
            <v>49700</v>
          </cell>
          <cell r="N131">
            <v>47000</v>
          </cell>
          <cell r="O131">
            <v>46700</v>
          </cell>
          <cell r="P131">
            <v>50900</v>
          </cell>
          <cell r="Q131">
            <v>47800</v>
          </cell>
          <cell r="R131">
            <v>46500</v>
          </cell>
          <cell r="S131">
            <v>46800</v>
          </cell>
          <cell r="T131">
            <v>45100</v>
          </cell>
          <cell r="U131">
            <v>48100</v>
          </cell>
          <cell r="V131">
            <v>53200</v>
          </cell>
          <cell r="W131">
            <v>61200</v>
          </cell>
          <cell r="X131">
            <v>72900</v>
          </cell>
          <cell r="Y131">
            <v>74600</v>
          </cell>
          <cell r="Z131">
            <v>75000</v>
          </cell>
          <cell r="AA131">
            <v>24850</v>
          </cell>
          <cell r="AB131">
            <v>23650</v>
          </cell>
          <cell r="AC131">
            <v>23350</v>
          </cell>
          <cell r="AD131">
            <v>24700</v>
          </cell>
          <cell r="AE131">
            <v>23900</v>
          </cell>
          <cell r="AF131">
            <v>23250</v>
          </cell>
          <cell r="AG131">
            <v>24450</v>
          </cell>
          <cell r="AH131">
            <v>26050</v>
          </cell>
          <cell r="AI131">
            <v>27350</v>
          </cell>
          <cell r="AJ131">
            <v>27450</v>
          </cell>
          <cell r="AK131">
            <v>30700</v>
          </cell>
          <cell r="AL131">
            <v>32500</v>
          </cell>
          <cell r="AM131">
            <v>35750</v>
          </cell>
          <cell r="AN131">
            <v>75000</v>
          </cell>
          <cell r="AO131">
            <v>28100</v>
          </cell>
          <cell r="AP131">
            <v>28100</v>
          </cell>
          <cell r="AQ131">
            <v>28100</v>
          </cell>
          <cell r="AR131">
            <v>28800</v>
          </cell>
          <cell r="AS131">
            <v>28800</v>
          </cell>
          <cell r="AT131">
            <v>28800</v>
          </cell>
          <cell r="AU131">
            <v>28800</v>
          </cell>
          <cell r="AV131">
            <v>28800</v>
          </cell>
          <cell r="AW131">
            <v>28800</v>
          </cell>
          <cell r="AX131">
            <v>30100</v>
          </cell>
          <cell r="AY131">
            <v>34650</v>
          </cell>
          <cell r="AZ131">
            <v>41250</v>
          </cell>
          <cell r="BA131">
            <v>42200</v>
          </cell>
          <cell r="BB131" t="str">
            <v>Special</v>
          </cell>
          <cell r="BC131" t="str">
            <v>Special</v>
          </cell>
          <cell r="BD131" t="str">
            <v>Special</v>
          </cell>
          <cell r="BE131" t="str">
            <v>Special</v>
          </cell>
          <cell r="BF131" t="str">
            <v>Special</v>
          </cell>
          <cell r="BG131" t="str">
            <v>Special</v>
          </cell>
          <cell r="BH131" t="str">
            <v>Special</v>
          </cell>
          <cell r="BI131" t="str">
            <v>Special</v>
          </cell>
          <cell r="BJ131" t="str">
            <v>Special</v>
          </cell>
          <cell r="BK131" t="str">
            <v>Special</v>
          </cell>
          <cell r="BL131" t="str">
            <v>Special</v>
          </cell>
          <cell r="BM131" t="str">
            <v>Special</v>
          </cell>
          <cell r="BN131" t="str">
            <v>Special</v>
          </cell>
          <cell r="BO131">
            <v>685</v>
          </cell>
          <cell r="BP131">
            <v>690</v>
          </cell>
          <cell r="BQ131">
            <v>905</v>
          </cell>
          <cell r="BR131">
            <v>1207</v>
          </cell>
          <cell r="BS131">
            <v>1300</v>
          </cell>
          <cell r="BT131">
            <v>822</v>
          </cell>
          <cell r="BU131">
            <v>1027.5</v>
          </cell>
          <cell r="BV131">
            <v>828</v>
          </cell>
          <cell r="BW131">
            <v>1035</v>
          </cell>
          <cell r="BX131">
            <v>1086</v>
          </cell>
          <cell r="BY131">
            <v>1357.5</v>
          </cell>
          <cell r="BZ131">
            <v>1448.4</v>
          </cell>
          <cell r="CA131">
            <v>1810.5</v>
          </cell>
          <cell r="CB131">
            <v>1560</v>
          </cell>
          <cell r="CC131">
            <v>1950</v>
          </cell>
          <cell r="CD131">
            <v>100450</v>
          </cell>
          <cell r="CE131">
            <v>2025</v>
          </cell>
          <cell r="CF131" t="str">
            <v>Special</v>
          </cell>
          <cell r="CG131">
            <v>42450</v>
          </cell>
        </row>
        <row r="132">
          <cell r="G132" t="str">
            <v>13257</v>
          </cell>
          <cell r="H132" t="str">
            <v>Stephens County</v>
          </cell>
          <cell r="I132" t="str">
            <v>GA</v>
          </cell>
          <cell r="J132">
            <v>35250</v>
          </cell>
          <cell r="K132">
            <v>100450</v>
          </cell>
          <cell r="L132">
            <v>2025</v>
          </cell>
          <cell r="M132">
            <v>45300</v>
          </cell>
          <cell r="N132">
            <v>44400</v>
          </cell>
          <cell r="O132">
            <v>49300</v>
          </cell>
          <cell r="P132">
            <v>47300</v>
          </cell>
          <cell r="Q132">
            <v>48200</v>
          </cell>
          <cell r="R132">
            <v>52600</v>
          </cell>
          <cell r="S132">
            <v>53200</v>
          </cell>
          <cell r="T132">
            <v>54100</v>
          </cell>
          <cell r="U132">
            <v>57900</v>
          </cell>
          <cell r="V132">
            <v>55600</v>
          </cell>
          <cell r="W132">
            <v>66600</v>
          </cell>
          <cell r="X132">
            <v>73800</v>
          </cell>
          <cell r="Y132">
            <v>69000</v>
          </cell>
          <cell r="Z132">
            <v>77300</v>
          </cell>
          <cell r="AA132">
            <v>22650</v>
          </cell>
          <cell r="AB132">
            <v>22800</v>
          </cell>
          <cell r="AC132">
            <v>23900</v>
          </cell>
          <cell r="AD132">
            <v>23650</v>
          </cell>
          <cell r="AE132">
            <v>24100</v>
          </cell>
          <cell r="AF132">
            <v>25750</v>
          </cell>
          <cell r="AG132">
            <v>26600</v>
          </cell>
          <cell r="AH132">
            <v>27050</v>
          </cell>
          <cell r="AI132">
            <v>28950</v>
          </cell>
          <cell r="AJ132">
            <v>27800</v>
          </cell>
          <cell r="AK132">
            <v>31100</v>
          </cell>
          <cell r="AL132">
            <v>32900</v>
          </cell>
          <cell r="AM132">
            <v>35250</v>
          </cell>
          <cell r="AN132">
            <v>77300</v>
          </cell>
          <cell r="AO132">
            <v>24600</v>
          </cell>
          <cell r="AP132">
            <v>24600</v>
          </cell>
          <cell r="AQ132">
            <v>26800</v>
          </cell>
          <cell r="AR132">
            <v>26800</v>
          </cell>
          <cell r="AS132">
            <v>26800</v>
          </cell>
          <cell r="AT132">
            <v>28600</v>
          </cell>
          <cell r="AU132">
            <v>28900</v>
          </cell>
          <cell r="AV132">
            <v>29400</v>
          </cell>
          <cell r="AW132">
            <v>31450</v>
          </cell>
          <cell r="AX132">
            <v>31450</v>
          </cell>
          <cell r="AY132">
            <v>36200</v>
          </cell>
          <cell r="AZ132">
            <v>40100</v>
          </cell>
          <cell r="BA132">
            <v>40100</v>
          </cell>
          <cell r="BB132" t="str">
            <v>Special</v>
          </cell>
          <cell r="BC132" t="str">
            <v>Special</v>
          </cell>
          <cell r="BD132" t="str">
            <v>Special</v>
          </cell>
          <cell r="BE132" t="str">
            <v>Special</v>
          </cell>
          <cell r="BF132" t="str">
            <v>Special</v>
          </cell>
          <cell r="BG132" t="str">
            <v>Special</v>
          </cell>
          <cell r="BH132" t="str">
            <v>Special</v>
          </cell>
          <cell r="BI132" t="str">
            <v>Special</v>
          </cell>
          <cell r="BJ132" t="str">
            <v>Special</v>
          </cell>
          <cell r="BK132" t="str">
            <v>Special</v>
          </cell>
          <cell r="BL132" t="str">
            <v>Special</v>
          </cell>
          <cell r="BM132" t="str">
            <v>Special</v>
          </cell>
          <cell r="BN132" t="str">
            <v>Special</v>
          </cell>
          <cell r="BO132">
            <v>720</v>
          </cell>
          <cell r="BP132">
            <v>725</v>
          </cell>
          <cell r="BQ132">
            <v>951</v>
          </cell>
          <cell r="BR132">
            <v>1177</v>
          </cell>
          <cell r="BS132">
            <v>1554</v>
          </cell>
          <cell r="BT132">
            <v>864</v>
          </cell>
          <cell r="BU132">
            <v>1080</v>
          </cell>
          <cell r="BV132">
            <v>870</v>
          </cell>
          <cell r="BW132">
            <v>1087.5</v>
          </cell>
          <cell r="BX132">
            <v>1141.2</v>
          </cell>
          <cell r="BY132">
            <v>1426.5</v>
          </cell>
          <cell r="BZ132">
            <v>1412.4</v>
          </cell>
          <cell r="CA132">
            <v>1765.5</v>
          </cell>
          <cell r="CB132">
            <v>1864.8</v>
          </cell>
          <cell r="CC132">
            <v>2331</v>
          </cell>
          <cell r="CD132">
            <v>100450</v>
          </cell>
          <cell r="CE132">
            <v>2025</v>
          </cell>
          <cell r="CF132" t="str">
            <v>Special</v>
          </cell>
          <cell r="CG132">
            <v>42000</v>
          </cell>
        </row>
        <row r="133">
          <cell r="G133" t="str">
            <v>13265</v>
          </cell>
          <cell r="H133" t="str">
            <v>Taliaferro County</v>
          </cell>
          <cell r="I133" t="str">
            <v>GA</v>
          </cell>
          <cell r="J133">
            <v>35250</v>
          </cell>
          <cell r="K133">
            <v>100450</v>
          </cell>
          <cell r="L133">
            <v>2025</v>
          </cell>
          <cell r="M133">
            <v>25600</v>
          </cell>
          <cell r="N133">
            <v>31200</v>
          </cell>
          <cell r="O133">
            <v>32300</v>
          </cell>
          <cell r="P133">
            <v>38800</v>
          </cell>
          <cell r="Q133">
            <v>37500</v>
          </cell>
          <cell r="R133">
            <v>35400</v>
          </cell>
          <cell r="S133">
            <v>39200</v>
          </cell>
          <cell r="T133">
            <v>44200</v>
          </cell>
          <cell r="U133">
            <v>44000</v>
          </cell>
          <cell r="V133">
            <v>44200</v>
          </cell>
          <cell r="W133">
            <v>51400</v>
          </cell>
          <cell r="X133">
            <v>47600</v>
          </cell>
          <cell r="Y133">
            <v>46200</v>
          </cell>
          <cell r="Z133">
            <v>52900</v>
          </cell>
          <cell r="AA133">
            <v>22600</v>
          </cell>
          <cell r="AB133">
            <v>22800</v>
          </cell>
          <cell r="AC133">
            <v>23900</v>
          </cell>
          <cell r="AD133">
            <v>23050</v>
          </cell>
          <cell r="AE133">
            <v>23850</v>
          </cell>
          <cell r="AF133">
            <v>23250</v>
          </cell>
          <cell r="AG133">
            <v>24450</v>
          </cell>
          <cell r="AH133">
            <v>26050</v>
          </cell>
          <cell r="AI133">
            <v>27350</v>
          </cell>
          <cell r="AJ133">
            <v>27450</v>
          </cell>
          <cell r="AK133">
            <v>30700</v>
          </cell>
          <cell r="AL133">
            <v>32500</v>
          </cell>
          <cell r="AM133">
            <v>35250</v>
          </cell>
          <cell r="AN133">
            <v>52900</v>
          </cell>
          <cell r="AO133">
            <v>23550</v>
          </cell>
          <cell r="AP133">
            <v>23550</v>
          </cell>
          <cell r="AR133">
            <v>26400</v>
          </cell>
          <cell r="AS133">
            <v>26400</v>
          </cell>
          <cell r="AT133">
            <v>26400</v>
          </cell>
          <cell r="AU133">
            <v>26650</v>
          </cell>
          <cell r="AV133">
            <v>30050</v>
          </cell>
          <cell r="AW133">
            <v>30050</v>
          </cell>
          <cell r="AX133">
            <v>30050</v>
          </cell>
          <cell r="AY133">
            <v>34950</v>
          </cell>
          <cell r="AZ133">
            <v>34950</v>
          </cell>
          <cell r="BB133" t="str">
            <v>Special</v>
          </cell>
          <cell r="BC133" t="str">
            <v>Special</v>
          </cell>
          <cell r="BD133" t="str">
            <v>Regular</v>
          </cell>
          <cell r="BE133" t="str">
            <v>Special</v>
          </cell>
          <cell r="BF133" t="str">
            <v>Special</v>
          </cell>
          <cell r="BG133" t="str">
            <v>Special</v>
          </cell>
          <cell r="BH133" t="str">
            <v>Special</v>
          </cell>
          <cell r="BI133" t="str">
            <v>Special</v>
          </cell>
          <cell r="BJ133" t="str">
            <v>Special</v>
          </cell>
          <cell r="BK133" t="str">
            <v>Special</v>
          </cell>
          <cell r="BL133" t="str">
            <v>Special</v>
          </cell>
          <cell r="BM133" t="str">
            <v>Special</v>
          </cell>
          <cell r="BN133" t="str">
            <v>Regular</v>
          </cell>
          <cell r="BO133">
            <v>710</v>
          </cell>
          <cell r="BP133">
            <v>715</v>
          </cell>
          <cell r="BQ133">
            <v>905</v>
          </cell>
          <cell r="BR133">
            <v>1137</v>
          </cell>
          <cell r="BS133">
            <v>1300</v>
          </cell>
          <cell r="BT133">
            <v>852</v>
          </cell>
          <cell r="BU133">
            <v>1065</v>
          </cell>
          <cell r="BV133">
            <v>858</v>
          </cell>
          <cell r="BW133">
            <v>1072.5</v>
          </cell>
          <cell r="BX133">
            <v>1086</v>
          </cell>
          <cell r="BY133">
            <v>1357.5</v>
          </cell>
          <cell r="BZ133">
            <v>1364.4</v>
          </cell>
          <cell r="CA133">
            <v>1705.5</v>
          </cell>
          <cell r="CB133">
            <v>1560</v>
          </cell>
          <cell r="CC133">
            <v>1950</v>
          </cell>
          <cell r="CD133">
            <v>100450</v>
          </cell>
          <cell r="CE133">
            <v>2025</v>
          </cell>
          <cell r="CF133" t="str">
            <v>Regular</v>
          </cell>
        </row>
        <row r="134">
          <cell r="G134" t="str">
            <v>13297</v>
          </cell>
          <cell r="H134" t="str">
            <v>Walton County</v>
          </cell>
          <cell r="I134" t="str">
            <v>GA</v>
          </cell>
          <cell r="J134">
            <v>53750</v>
          </cell>
          <cell r="K134">
            <v>100450</v>
          </cell>
          <cell r="L134">
            <v>2025</v>
          </cell>
          <cell r="M134">
            <v>69300</v>
          </cell>
          <cell r="N134">
            <v>66300</v>
          </cell>
          <cell r="O134">
            <v>64400</v>
          </cell>
          <cell r="P134">
            <v>68300</v>
          </cell>
          <cell r="Q134">
            <v>67500</v>
          </cell>
          <cell r="R134">
            <v>69700</v>
          </cell>
          <cell r="S134">
            <v>74800</v>
          </cell>
          <cell r="T134">
            <v>79700</v>
          </cell>
          <cell r="U134">
            <v>82700</v>
          </cell>
          <cell r="V134">
            <v>86200</v>
          </cell>
          <cell r="W134">
            <v>96400</v>
          </cell>
          <cell r="X134">
            <v>103500</v>
          </cell>
          <cell r="Y134">
            <v>106600</v>
          </cell>
          <cell r="Z134">
            <v>114200</v>
          </cell>
          <cell r="AA134">
            <v>34650</v>
          </cell>
          <cell r="AB134">
            <v>33150</v>
          </cell>
          <cell r="AC134">
            <v>32200</v>
          </cell>
          <cell r="AD134">
            <v>34100</v>
          </cell>
          <cell r="AE134">
            <v>33750</v>
          </cell>
          <cell r="AF134">
            <v>34850</v>
          </cell>
          <cell r="AG134">
            <v>37400</v>
          </cell>
          <cell r="AH134">
            <v>39850</v>
          </cell>
          <cell r="AI134">
            <v>41350</v>
          </cell>
          <cell r="AJ134">
            <v>43100</v>
          </cell>
          <cell r="AK134">
            <v>48200</v>
          </cell>
          <cell r="AL134">
            <v>51050</v>
          </cell>
          <cell r="AM134">
            <v>53750</v>
          </cell>
          <cell r="AN134">
            <v>114200</v>
          </cell>
          <cell r="AO134">
            <v>36950</v>
          </cell>
          <cell r="AP134">
            <v>36950</v>
          </cell>
          <cell r="AQ134">
            <v>36950</v>
          </cell>
          <cell r="AR134">
            <v>36950</v>
          </cell>
          <cell r="AS134">
            <v>36950</v>
          </cell>
          <cell r="AT134">
            <v>36950</v>
          </cell>
          <cell r="AU134">
            <v>38500</v>
          </cell>
          <cell r="AV134">
            <v>41000</v>
          </cell>
          <cell r="AW134">
            <v>42550</v>
          </cell>
          <cell r="AX134">
            <v>44350</v>
          </cell>
          <cell r="AY134">
            <v>49600</v>
          </cell>
          <cell r="AZ134">
            <v>53250</v>
          </cell>
          <cell r="BA134">
            <v>54850</v>
          </cell>
          <cell r="BB134" t="str">
            <v>Special</v>
          </cell>
          <cell r="BC134" t="str">
            <v>Special</v>
          </cell>
          <cell r="BD134" t="str">
            <v>Special</v>
          </cell>
          <cell r="BE134" t="str">
            <v>Special</v>
          </cell>
          <cell r="BF134" t="str">
            <v>Special</v>
          </cell>
          <cell r="BG134" t="str">
            <v>Special</v>
          </cell>
          <cell r="BH134" t="str">
            <v>Special</v>
          </cell>
          <cell r="BI134" t="str">
            <v>Special</v>
          </cell>
          <cell r="BJ134" t="str">
            <v>Special</v>
          </cell>
          <cell r="BK134" t="str">
            <v>Special</v>
          </cell>
          <cell r="BL134" t="str">
            <v>Special</v>
          </cell>
          <cell r="BM134" t="str">
            <v>Special</v>
          </cell>
          <cell r="BN134" t="str">
            <v>Special</v>
          </cell>
          <cell r="BO134">
            <v>1591</v>
          </cell>
          <cell r="BP134">
            <v>1653</v>
          </cell>
          <cell r="BQ134">
            <v>1830</v>
          </cell>
          <cell r="BR134">
            <v>2205</v>
          </cell>
          <cell r="BS134">
            <v>2653</v>
          </cell>
          <cell r="BT134">
            <v>1909.2</v>
          </cell>
          <cell r="BU134">
            <v>2386.5</v>
          </cell>
          <cell r="BV134">
            <v>1983.6</v>
          </cell>
          <cell r="BW134">
            <v>2479.5</v>
          </cell>
          <cell r="BX134">
            <v>2196</v>
          </cell>
          <cell r="BY134">
            <v>2745</v>
          </cell>
          <cell r="BZ134">
            <v>2646</v>
          </cell>
          <cell r="CA134">
            <v>3307.5</v>
          </cell>
          <cell r="CB134">
            <v>3183.6</v>
          </cell>
          <cell r="CC134">
            <v>3979.5</v>
          </cell>
          <cell r="CD134">
            <v>100450</v>
          </cell>
          <cell r="CE134">
            <v>2025</v>
          </cell>
          <cell r="CF134" t="str">
            <v>Special</v>
          </cell>
          <cell r="CG134">
            <v>58750</v>
          </cell>
        </row>
        <row r="135">
          <cell r="G135" t="str">
            <v>13301</v>
          </cell>
          <cell r="H135" t="str">
            <v>Warren County</v>
          </cell>
          <cell r="I135" t="str">
            <v>GA</v>
          </cell>
          <cell r="J135">
            <v>35250</v>
          </cell>
          <cell r="K135">
            <v>100450</v>
          </cell>
          <cell r="L135">
            <v>2025</v>
          </cell>
          <cell r="M135">
            <v>37000</v>
          </cell>
          <cell r="N135">
            <v>39200</v>
          </cell>
          <cell r="O135">
            <v>42000</v>
          </cell>
          <cell r="P135">
            <v>40400</v>
          </cell>
          <cell r="Q135">
            <v>34900</v>
          </cell>
          <cell r="R135">
            <v>40200</v>
          </cell>
          <cell r="S135">
            <v>39700</v>
          </cell>
          <cell r="T135">
            <v>42400</v>
          </cell>
          <cell r="U135">
            <v>48800</v>
          </cell>
          <cell r="V135">
            <v>43100</v>
          </cell>
          <cell r="W135">
            <v>49700</v>
          </cell>
          <cell r="X135">
            <v>50600</v>
          </cell>
          <cell r="Y135">
            <v>53800</v>
          </cell>
          <cell r="Z135">
            <v>61200</v>
          </cell>
          <cell r="AA135">
            <v>22600</v>
          </cell>
          <cell r="AB135">
            <v>22800</v>
          </cell>
          <cell r="AC135">
            <v>22700</v>
          </cell>
          <cell r="AD135">
            <v>23050</v>
          </cell>
          <cell r="AE135">
            <v>22650</v>
          </cell>
          <cell r="AF135">
            <v>23250</v>
          </cell>
          <cell r="AG135">
            <v>24450</v>
          </cell>
          <cell r="AH135">
            <v>26050</v>
          </cell>
          <cell r="AI135">
            <v>27350</v>
          </cell>
          <cell r="AJ135">
            <v>27450</v>
          </cell>
          <cell r="AK135">
            <v>30700</v>
          </cell>
          <cell r="AL135">
            <v>32500</v>
          </cell>
          <cell r="AM135">
            <v>35250</v>
          </cell>
          <cell r="AN135">
            <v>61200</v>
          </cell>
          <cell r="AO135">
            <v>24750</v>
          </cell>
          <cell r="AP135">
            <v>24750</v>
          </cell>
          <cell r="AQ135">
            <v>25450</v>
          </cell>
          <cell r="AR135">
            <v>25450</v>
          </cell>
          <cell r="AS135">
            <v>25450</v>
          </cell>
          <cell r="AT135">
            <v>25450</v>
          </cell>
          <cell r="AU135">
            <v>25450</v>
          </cell>
          <cell r="AW135">
            <v>29550</v>
          </cell>
          <cell r="AX135">
            <v>29550</v>
          </cell>
          <cell r="BB135" t="str">
            <v>Special</v>
          </cell>
          <cell r="BC135" t="str">
            <v>Special</v>
          </cell>
          <cell r="BD135" t="str">
            <v>Special</v>
          </cell>
          <cell r="BE135" t="str">
            <v>Special</v>
          </cell>
          <cell r="BF135" t="str">
            <v>Special</v>
          </cell>
          <cell r="BG135" t="str">
            <v>Special</v>
          </cell>
          <cell r="BH135" t="str">
            <v>Special</v>
          </cell>
          <cell r="BI135" t="str">
            <v>Regular</v>
          </cell>
          <cell r="BJ135" t="str">
            <v>Special</v>
          </cell>
          <cell r="BK135" t="str">
            <v>Special</v>
          </cell>
          <cell r="BL135" t="str">
            <v>Regular</v>
          </cell>
          <cell r="BM135" t="str">
            <v>Regular</v>
          </cell>
          <cell r="BN135" t="str">
            <v>Regular</v>
          </cell>
          <cell r="BO135">
            <v>710</v>
          </cell>
          <cell r="BP135">
            <v>715</v>
          </cell>
          <cell r="BQ135">
            <v>905</v>
          </cell>
          <cell r="BR135">
            <v>1100</v>
          </cell>
          <cell r="BS135">
            <v>1520</v>
          </cell>
          <cell r="BT135">
            <v>852</v>
          </cell>
          <cell r="BU135">
            <v>1065</v>
          </cell>
          <cell r="BV135">
            <v>858</v>
          </cell>
          <cell r="BW135">
            <v>1072.5</v>
          </cell>
          <cell r="BX135">
            <v>1086</v>
          </cell>
          <cell r="BY135">
            <v>1357.5</v>
          </cell>
          <cell r="BZ135">
            <v>1320</v>
          </cell>
          <cell r="CA135">
            <v>1650</v>
          </cell>
          <cell r="CB135">
            <v>1824</v>
          </cell>
          <cell r="CC135">
            <v>2280</v>
          </cell>
          <cell r="CD135">
            <v>100450</v>
          </cell>
          <cell r="CE135">
            <v>2025</v>
          </cell>
          <cell r="CF135" t="str">
            <v>Regular</v>
          </cell>
        </row>
        <row r="136">
          <cell r="G136" t="str">
            <v>13303</v>
          </cell>
          <cell r="H136" t="str">
            <v>Washington County</v>
          </cell>
          <cell r="I136" t="str">
            <v>GA</v>
          </cell>
          <cell r="J136">
            <v>35250</v>
          </cell>
          <cell r="K136">
            <v>100450</v>
          </cell>
          <cell r="L136">
            <v>2025</v>
          </cell>
          <cell r="M136">
            <v>43300</v>
          </cell>
          <cell r="N136">
            <v>43600</v>
          </cell>
          <cell r="O136">
            <v>46400</v>
          </cell>
          <cell r="P136">
            <v>49300</v>
          </cell>
          <cell r="Q136">
            <v>47000</v>
          </cell>
          <cell r="R136">
            <v>46900</v>
          </cell>
          <cell r="S136">
            <v>49600</v>
          </cell>
          <cell r="T136">
            <v>49600</v>
          </cell>
          <cell r="U136">
            <v>49200</v>
          </cell>
          <cell r="V136">
            <v>51100</v>
          </cell>
          <cell r="W136">
            <v>53700</v>
          </cell>
          <cell r="X136">
            <v>57300</v>
          </cell>
          <cell r="Y136">
            <v>62800</v>
          </cell>
          <cell r="Z136">
            <v>63700</v>
          </cell>
          <cell r="AA136">
            <v>22600</v>
          </cell>
          <cell r="AB136">
            <v>22800</v>
          </cell>
          <cell r="AC136">
            <v>23200</v>
          </cell>
          <cell r="AD136">
            <v>24550</v>
          </cell>
          <cell r="AE136">
            <v>23500</v>
          </cell>
          <cell r="AF136">
            <v>23450</v>
          </cell>
          <cell r="AG136">
            <v>24800</v>
          </cell>
          <cell r="AH136">
            <v>26050</v>
          </cell>
          <cell r="AI136">
            <v>27350</v>
          </cell>
          <cell r="AJ136">
            <v>27450</v>
          </cell>
          <cell r="AK136">
            <v>30700</v>
          </cell>
          <cell r="AL136">
            <v>32500</v>
          </cell>
          <cell r="AM136">
            <v>35250</v>
          </cell>
          <cell r="AN136">
            <v>63700</v>
          </cell>
          <cell r="AO136">
            <v>24600</v>
          </cell>
          <cell r="AP136">
            <v>24600</v>
          </cell>
          <cell r="AQ136">
            <v>25250</v>
          </cell>
          <cell r="AR136">
            <v>26850</v>
          </cell>
          <cell r="AS136">
            <v>26850</v>
          </cell>
          <cell r="AT136">
            <v>26850</v>
          </cell>
          <cell r="AU136">
            <v>27000</v>
          </cell>
          <cell r="AV136">
            <v>27000</v>
          </cell>
          <cell r="AX136">
            <v>27850</v>
          </cell>
          <cell r="BB136" t="str">
            <v>Special</v>
          </cell>
          <cell r="BC136" t="str">
            <v>Special</v>
          </cell>
          <cell r="BD136" t="str">
            <v>Special</v>
          </cell>
          <cell r="BE136" t="str">
            <v>Special</v>
          </cell>
          <cell r="BF136" t="str">
            <v>Special</v>
          </cell>
          <cell r="BG136" t="str">
            <v>Special</v>
          </cell>
          <cell r="BH136" t="str">
            <v>Special</v>
          </cell>
          <cell r="BI136" t="str">
            <v>Special</v>
          </cell>
          <cell r="BJ136" t="str">
            <v>Regular</v>
          </cell>
          <cell r="BK136" t="str">
            <v>Special</v>
          </cell>
          <cell r="BL136" t="str">
            <v>Regular</v>
          </cell>
          <cell r="BM136" t="str">
            <v>Regular</v>
          </cell>
          <cell r="BN136" t="str">
            <v>Regular</v>
          </cell>
          <cell r="BO136">
            <v>716</v>
          </cell>
          <cell r="BP136">
            <v>720</v>
          </cell>
          <cell r="BQ136">
            <v>911</v>
          </cell>
          <cell r="BR136">
            <v>1098</v>
          </cell>
          <cell r="BS136">
            <v>1228</v>
          </cell>
          <cell r="BT136">
            <v>859.19999999999993</v>
          </cell>
          <cell r="BU136">
            <v>1074</v>
          </cell>
          <cell r="BV136">
            <v>864</v>
          </cell>
          <cell r="BW136">
            <v>1080</v>
          </cell>
          <cell r="BX136">
            <v>1093.2</v>
          </cell>
          <cell r="BY136">
            <v>1366.5</v>
          </cell>
          <cell r="BZ136">
            <v>1317.6</v>
          </cell>
          <cell r="CA136">
            <v>1647</v>
          </cell>
          <cell r="CB136">
            <v>1473.6</v>
          </cell>
          <cell r="CC136">
            <v>1842</v>
          </cell>
          <cell r="CD136">
            <v>100450</v>
          </cell>
          <cell r="CE136">
            <v>2025</v>
          </cell>
          <cell r="CF136" t="str">
            <v>Regular</v>
          </cell>
        </row>
        <row r="137">
          <cell r="G137" t="str">
            <v>13317</v>
          </cell>
          <cell r="H137" t="str">
            <v>Wilkes County</v>
          </cell>
          <cell r="I137" t="str">
            <v>GA</v>
          </cell>
          <cell r="J137">
            <v>35250</v>
          </cell>
          <cell r="K137">
            <v>100450</v>
          </cell>
          <cell r="L137">
            <v>2025</v>
          </cell>
          <cell r="M137">
            <v>42600</v>
          </cell>
          <cell r="N137">
            <v>41600</v>
          </cell>
          <cell r="O137">
            <v>38900</v>
          </cell>
          <cell r="P137">
            <v>39100</v>
          </cell>
          <cell r="Q137">
            <v>40600</v>
          </cell>
          <cell r="R137">
            <v>41000</v>
          </cell>
          <cell r="S137">
            <v>46700</v>
          </cell>
          <cell r="T137">
            <v>50500</v>
          </cell>
          <cell r="U137">
            <v>52200</v>
          </cell>
          <cell r="V137">
            <v>54100</v>
          </cell>
          <cell r="W137">
            <v>63300</v>
          </cell>
          <cell r="X137">
            <v>63700</v>
          </cell>
          <cell r="Y137">
            <v>69800</v>
          </cell>
          <cell r="Z137">
            <v>73500</v>
          </cell>
          <cell r="AA137">
            <v>22600</v>
          </cell>
          <cell r="AB137">
            <v>22800</v>
          </cell>
          <cell r="AC137">
            <v>22700</v>
          </cell>
          <cell r="AD137">
            <v>23050</v>
          </cell>
          <cell r="AE137">
            <v>22650</v>
          </cell>
          <cell r="AF137">
            <v>23250</v>
          </cell>
          <cell r="AG137">
            <v>24450</v>
          </cell>
          <cell r="AH137">
            <v>26050</v>
          </cell>
          <cell r="AI137">
            <v>27350</v>
          </cell>
          <cell r="AJ137">
            <v>27450</v>
          </cell>
          <cell r="AK137">
            <v>30700</v>
          </cell>
          <cell r="AL137">
            <v>32500</v>
          </cell>
          <cell r="AM137">
            <v>35250</v>
          </cell>
          <cell r="AN137">
            <v>73500</v>
          </cell>
          <cell r="AO137">
            <v>24350</v>
          </cell>
          <cell r="AP137">
            <v>24350</v>
          </cell>
          <cell r="AQ137">
            <v>24350</v>
          </cell>
          <cell r="AR137">
            <v>24350</v>
          </cell>
          <cell r="AS137">
            <v>24350</v>
          </cell>
          <cell r="AT137">
            <v>24350</v>
          </cell>
          <cell r="AU137">
            <v>25200</v>
          </cell>
          <cell r="AV137">
            <v>27250</v>
          </cell>
          <cell r="AW137">
            <v>28150</v>
          </cell>
          <cell r="AX137">
            <v>29200</v>
          </cell>
          <cell r="AY137">
            <v>34150</v>
          </cell>
          <cell r="AZ137">
            <v>34350</v>
          </cell>
          <cell r="BA137">
            <v>37650</v>
          </cell>
          <cell r="BB137" t="str">
            <v>Special</v>
          </cell>
          <cell r="BC137" t="str">
            <v>Special</v>
          </cell>
          <cell r="BD137" t="str">
            <v>Special</v>
          </cell>
          <cell r="BE137" t="str">
            <v>Special</v>
          </cell>
          <cell r="BF137" t="str">
            <v>Special</v>
          </cell>
          <cell r="BG137" t="str">
            <v>Special</v>
          </cell>
          <cell r="BH137" t="str">
            <v>Special</v>
          </cell>
          <cell r="BI137" t="str">
            <v>Special</v>
          </cell>
          <cell r="BJ137" t="str">
            <v>Special</v>
          </cell>
          <cell r="BK137" t="str">
            <v>Special</v>
          </cell>
          <cell r="BL137" t="str">
            <v>Special</v>
          </cell>
          <cell r="BM137" t="str">
            <v>Special</v>
          </cell>
          <cell r="BN137" t="str">
            <v>Special</v>
          </cell>
          <cell r="BO137">
            <v>710</v>
          </cell>
          <cell r="BP137">
            <v>715</v>
          </cell>
          <cell r="BQ137">
            <v>905</v>
          </cell>
          <cell r="BR137">
            <v>1187</v>
          </cell>
          <cell r="BS137">
            <v>1258</v>
          </cell>
          <cell r="BT137">
            <v>852</v>
          </cell>
          <cell r="BU137">
            <v>1065</v>
          </cell>
          <cell r="BV137">
            <v>858</v>
          </cell>
          <cell r="BW137">
            <v>1072.5</v>
          </cell>
          <cell r="BX137">
            <v>1086</v>
          </cell>
          <cell r="BY137">
            <v>1357.5</v>
          </cell>
          <cell r="BZ137">
            <v>1424.4</v>
          </cell>
          <cell r="CA137">
            <v>1780.5</v>
          </cell>
          <cell r="CB137">
            <v>1509.6</v>
          </cell>
          <cell r="CC137">
            <v>1887</v>
          </cell>
          <cell r="CD137">
            <v>100450</v>
          </cell>
          <cell r="CE137">
            <v>2025</v>
          </cell>
          <cell r="CF137" t="str">
            <v>Special</v>
          </cell>
          <cell r="CG137">
            <v>39650</v>
          </cell>
        </row>
        <row r="138">
          <cell r="G138" t="str">
            <v>37021</v>
          </cell>
          <cell r="H138" t="str">
            <v>Buncombe County</v>
          </cell>
          <cell r="I138" t="str">
            <v>NC</v>
          </cell>
          <cell r="J138">
            <v>46750</v>
          </cell>
          <cell r="K138">
            <v>100450</v>
          </cell>
          <cell r="L138">
            <v>2025</v>
          </cell>
          <cell r="M138">
            <v>58400</v>
          </cell>
          <cell r="N138">
            <v>53900</v>
          </cell>
          <cell r="O138">
            <v>56000</v>
          </cell>
          <cell r="P138">
            <v>55900</v>
          </cell>
          <cell r="Q138">
            <v>57900</v>
          </cell>
          <cell r="R138">
            <v>61300</v>
          </cell>
          <cell r="S138">
            <v>61300</v>
          </cell>
          <cell r="T138">
            <v>66400</v>
          </cell>
          <cell r="U138">
            <v>72500</v>
          </cell>
          <cell r="V138">
            <v>75500</v>
          </cell>
          <cell r="W138">
            <v>80000</v>
          </cell>
          <cell r="X138">
            <v>90300</v>
          </cell>
          <cell r="Y138">
            <v>86100</v>
          </cell>
          <cell r="Z138">
            <v>93100</v>
          </cell>
          <cell r="AA138">
            <v>29200</v>
          </cell>
          <cell r="AB138">
            <v>27750</v>
          </cell>
          <cell r="AC138">
            <v>28000</v>
          </cell>
          <cell r="AD138">
            <v>27950</v>
          </cell>
          <cell r="AE138">
            <v>28950</v>
          </cell>
          <cell r="AF138">
            <v>30650</v>
          </cell>
          <cell r="AG138">
            <v>30650</v>
          </cell>
          <cell r="AH138">
            <v>33200</v>
          </cell>
          <cell r="AI138">
            <v>35800</v>
          </cell>
          <cell r="AJ138">
            <v>37550</v>
          </cell>
          <cell r="AK138">
            <v>40150</v>
          </cell>
          <cell r="AL138">
            <v>42500</v>
          </cell>
          <cell r="AM138">
            <v>46750</v>
          </cell>
          <cell r="AN138">
            <v>93100</v>
          </cell>
          <cell r="BB138" t="str">
            <v>Regular</v>
          </cell>
          <cell r="BC138" t="str">
            <v>Regular</v>
          </cell>
          <cell r="BD138" t="str">
            <v>Regular</v>
          </cell>
          <cell r="BE138" t="str">
            <v>Regular</v>
          </cell>
          <cell r="BF138" t="str">
            <v>Regular</v>
          </cell>
          <cell r="BG138" t="str">
            <v>Regular</v>
          </cell>
          <cell r="BH138" t="str">
            <v>Regular</v>
          </cell>
          <cell r="BI138" t="str">
            <v>Regular</v>
          </cell>
          <cell r="BJ138" t="str">
            <v>Regular</v>
          </cell>
          <cell r="BK138" t="str">
            <v>Regular</v>
          </cell>
          <cell r="BL138" t="str">
            <v>Regular</v>
          </cell>
          <cell r="BM138" t="str">
            <v>Regular</v>
          </cell>
          <cell r="BN138" t="str">
            <v>Regular</v>
          </cell>
          <cell r="BO138">
            <v>1286</v>
          </cell>
          <cell r="BP138">
            <v>1347</v>
          </cell>
          <cell r="BQ138">
            <v>1512</v>
          </cell>
          <cell r="BR138">
            <v>1944</v>
          </cell>
          <cell r="BS138">
            <v>2566</v>
          </cell>
          <cell r="BT138">
            <v>1543.2</v>
          </cell>
          <cell r="BU138">
            <v>1929</v>
          </cell>
          <cell r="BV138">
            <v>1616.4</v>
          </cell>
          <cell r="BW138">
            <v>2020.5</v>
          </cell>
          <cell r="BX138">
            <v>1814.4</v>
          </cell>
          <cell r="BY138">
            <v>2268</v>
          </cell>
          <cell r="BZ138">
            <v>2332.8000000000002</v>
          </cell>
          <cell r="CA138">
            <v>2916</v>
          </cell>
          <cell r="CB138">
            <v>3079.2</v>
          </cell>
          <cell r="CC138">
            <v>3849</v>
          </cell>
          <cell r="CD138">
            <v>100450</v>
          </cell>
          <cell r="CE138">
            <v>2025</v>
          </cell>
          <cell r="CF138" t="str">
            <v>Regular</v>
          </cell>
        </row>
        <row r="139">
          <cell r="G139" t="str">
            <v>37023</v>
          </cell>
          <cell r="H139" t="str">
            <v>Burke County</v>
          </cell>
          <cell r="I139" t="str">
            <v>NC</v>
          </cell>
          <cell r="J139">
            <v>39050</v>
          </cell>
          <cell r="K139">
            <v>100450</v>
          </cell>
          <cell r="L139">
            <v>2025</v>
          </cell>
          <cell r="M139">
            <v>53300</v>
          </cell>
          <cell r="N139">
            <v>51100</v>
          </cell>
          <cell r="O139">
            <v>48800</v>
          </cell>
          <cell r="P139">
            <v>53200</v>
          </cell>
          <cell r="Q139">
            <v>52200</v>
          </cell>
          <cell r="R139">
            <v>52000</v>
          </cell>
          <cell r="S139">
            <v>55000</v>
          </cell>
          <cell r="T139">
            <v>55100</v>
          </cell>
          <cell r="U139">
            <v>61000</v>
          </cell>
          <cell r="V139">
            <v>60300</v>
          </cell>
          <cell r="W139">
            <v>69600</v>
          </cell>
          <cell r="X139">
            <v>71400</v>
          </cell>
          <cell r="Y139">
            <v>78100</v>
          </cell>
          <cell r="Z139">
            <v>77600</v>
          </cell>
          <cell r="AA139">
            <v>26650</v>
          </cell>
          <cell r="AB139">
            <v>25550</v>
          </cell>
          <cell r="AC139">
            <v>24700</v>
          </cell>
          <cell r="AD139">
            <v>26150</v>
          </cell>
          <cell r="AE139">
            <v>26100</v>
          </cell>
          <cell r="AF139">
            <v>26000</v>
          </cell>
          <cell r="AG139">
            <v>27500</v>
          </cell>
          <cell r="AH139">
            <v>27600</v>
          </cell>
          <cell r="AI139">
            <v>29750</v>
          </cell>
          <cell r="AJ139">
            <v>30150</v>
          </cell>
          <cell r="AK139">
            <v>33700</v>
          </cell>
          <cell r="AL139">
            <v>35650</v>
          </cell>
          <cell r="AM139">
            <v>39050</v>
          </cell>
          <cell r="AN139">
            <v>77600</v>
          </cell>
          <cell r="AO139">
            <v>26950</v>
          </cell>
          <cell r="AP139">
            <v>26950</v>
          </cell>
          <cell r="AQ139">
            <v>26950</v>
          </cell>
          <cell r="AR139">
            <v>26950</v>
          </cell>
          <cell r="AS139">
            <v>26950</v>
          </cell>
          <cell r="AT139">
            <v>26950</v>
          </cell>
          <cell r="AU139">
            <v>27800</v>
          </cell>
          <cell r="AV139">
            <v>27850</v>
          </cell>
          <cell r="AW139">
            <v>30850</v>
          </cell>
          <cell r="AX139">
            <v>30850</v>
          </cell>
          <cell r="AY139">
            <v>35200</v>
          </cell>
          <cell r="AZ139">
            <v>36100</v>
          </cell>
          <cell r="BA139">
            <v>39500</v>
          </cell>
          <cell r="BB139" t="str">
            <v>Special</v>
          </cell>
          <cell r="BC139" t="str">
            <v>Special</v>
          </cell>
          <cell r="BD139" t="str">
            <v>Special</v>
          </cell>
          <cell r="BE139" t="str">
            <v>Special</v>
          </cell>
          <cell r="BF139" t="str">
            <v>Special</v>
          </cell>
          <cell r="BG139" t="str">
            <v>Special</v>
          </cell>
          <cell r="BH139" t="str">
            <v>Special</v>
          </cell>
          <cell r="BI139" t="str">
            <v>Special</v>
          </cell>
          <cell r="BJ139" t="str">
            <v>Special</v>
          </cell>
          <cell r="BK139" t="str">
            <v>Special</v>
          </cell>
          <cell r="BL139" t="str">
            <v>Special</v>
          </cell>
          <cell r="BM139" t="str">
            <v>Special</v>
          </cell>
          <cell r="BN139" t="str">
            <v>Special</v>
          </cell>
          <cell r="BO139">
            <v>818</v>
          </cell>
          <cell r="BP139">
            <v>851</v>
          </cell>
          <cell r="BQ139">
            <v>1046</v>
          </cell>
          <cell r="BR139">
            <v>1334</v>
          </cell>
          <cell r="BS139">
            <v>1567</v>
          </cell>
          <cell r="BT139">
            <v>981.59999999999991</v>
          </cell>
          <cell r="BU139">
            <v>1227</v>
          </cell>
          <cell r="BV139">
            <v>1021.2</v>
          </cell>
          <cell r="BW139">
            <v>1276.5</v>
          </cell>
          <cell r="BX139">
            <v>1255.2</v>
          </cell>
          <cell r="BY139">
            <v>1569</v>
          </cell>
          <cell r="BZ139">
            <v>1600.8</v>
          </cell>
          <cell r="CA139">
            <v>2001</v>
          </cell>
          <cell r="CB139">
            <v>1880.4</v>
          </cell>
          <cell r="CC139">
            <v>2350.5</v>
          </cell>
          <cell r="CD139">
            <v>100450</v>
          </cell>
          <cell r="CE139">
            <v>2025</v>
          </cell>
          <cell r="CF139" t="str">
            <v>Special</v>
          </cell>
          <cell r="CG139">
            <v>39500</v>
          </cell>
        </row>
        <row r="140">
          <cell r="G140" t="str">
            <v>37045</v>
          </cell>
          <cell r="H140" t="str">
            <v>Cleveland County</v>
          </cell>
          <cell r="I140" t="str">
            <v>NC</v>
          </cell>
          <cell r="J140">
            <v>36650</v>
          </cell>
          <cell r="K140">
            <v>100450</v>
          </cell>
          <cell r="L140">
            <v>2025</v>
          </cell>
          <cell r="M140">
            <v>50800</v>
          </cell>
          <cell r="N140">
            <v>50500</v>
          </cell>
          <cell r="O140">
            <v>48600</v>
          </cell>
          <cell r="P140">
            <v>50300</v>
          </cell>
          <cell r="Q140">
            <v>50000</v>
          </cell>
          <cell r="R140">
            <v>49500</v>
          </cell>
          <cell r="S140">
            <v>52000</v>
          </cell>
          <cell r="T140">
            <v>49500</v>
          </cell>
          <cell r="U140">
            <v>52300</v>
          </cell>
          <cell r="V140">
            <v>54800</v>
          </cell>
          <cell r="W140">
            <v>59600</v>
          </cell>
          <cell r="X140">
            <v>68300</v>
          </cell>
          <cell r="Y140">
            <v>68300</v>
          </cell>
          <cell r="Z140">
            <v>76600</v>
          </cell>
          <cell r="AA140">
            <v>25400</v>
          </cell>
          <cell r="AB140">
            <v>25250</v>
          </cell>
          <cell r="AC140">
            <v>24700</v>
          </cell>
          <cell r="AD140">
            <v>25400</v>
          </cell>
          <cell r="AE140">
            <v>25000</v>
          </cell>
          <cell r="AF140">
            <v>24750</v>
          </cell>
          <cell r="AG140">
            <v>26150</v>
          </cell>
          <cell r="AH140">
            <v>27600</v>
          </cell>
          <cell r="AI140">
            <v>29050</v>
          </cell>
          <cell r="AJ140">
            <v>29250</v>
          </cell>
          <cell r="AK140">
            <v>32700</v>
          </cell>
          <cell r="AL140">
            <v>34600</v>
          </cell>
          <cell r="AM140">
            <v>36650</v>
          </cell>
          <cell r="AN140">
            <v>76600</v>
          </cell>
          <cell r="AO140">
            <v>25450</v>
          </cell>
          <cell r="AP140">
            <v>25450</v>
          </cell>
          <cell r="AQ140">
            <v>25450</v>
          </cell>
          <cell r="AR140">
            <v>25450</v>
          </cell>
          <cell r="AS140">
            <v>25450</v>
          </cell>
          <cell r="AT140">
            <v>25450</v>
          </cell>
          <cell r="BB140" t="str">
            <v>Special</v>
          </cell>
          <cell r="BC140" t="str">
            <v>Special</v>
          </cell>
          <cell r="BD140" t="str">
            <v>Special</v>
          </cell>
          <cell r="BE140" t="str">
            <v>Special</v>
          </cell>
          <cell r="BF140" t="str">
            <v>Special</v>
          </cell>
          <cell r="BG140" t="str">
            <v>Special</v>
          </cell>
          <cell r="BH140" t="str">
            <v>Regular</v>
          </cell>
          <cell r="BI140" t="str">
            <v>Regular</v>
          </cell>
          <cell r="BJ140" t="str">
            <v>Regular</v>
          </cell>
          <cell r="BK140" t="str">
            <v>Regular</v>
          </cell>
          <cell r="BL140" t="str">
            <v>Regular</v>
          </cell>
          <cell r="BM140" t="str">
            <v>Regular</v>
          </cell>
          <cell r="BN140" t="str">
            <v>Regular</v>
          </cell>
          <cell r="BO140">
            <v>705</v>
          </cell>
          <cell r="BP140">
            <v>709</v>
          </cell>
          <cell r="BQ140">
            <v>930</v>
          </cell>
          <cell r="BR140">
            <v>1303</v>
          </cell>
          <cell r="BS140">
            <v>1397</v>
          </cell>
          <cell r="BT140">
            <v>846</v>
          </cell>
          <cell r="BU140">
            <v>1057.5</v>
          </cell>
          <cell r="BV140">
            <v>850.8</v>
          </cell>
          <cell r="BW140">
            <v>1063.5</v>
          </cell>
          <cell r="BX140">
            <v>1116</v>
          </cell>
          <cell r="BY140">
            <v>1395</v>
          </cell>
          <cell r="BZ140">
            <v>1563.6</v>
          </cell>
          <cell r="CA140">
            <v>1954.5</v>
          </cell>
          <cell r="CB140">
            <v>1676.4</v>
          </cell>
          <cell r="CC140">
            <v>2095.5</v>
          </cell>
          <cell r="CD140">
            <v>100450</v>
          </cell>
          <cell r="CE140">
            <v>2025</v>
          </cell>
          <cell r="CF140" t="str">
            <v>Regular</v>
          </cell>
        </row>
        <row r="141">
          <cell r="G141" t="str">
            <v>37071</v>
          </cell>
          <cell r="H141" t="str">
            <v>Gaston County</v>
          </cell>
          <cell r="I141" t="str">
            <v>NC</v>
          </cell>
          <cell r="J141">
            <v>53000</v>
          </cell>
          <cell r="K141">
            <v>100450</v>
          </cell>
          <cell r="L141">
            <v>2025</v>
          </cell>
          <cell r="M141">
            <v>68500</v>
          </cell>
          <cell r="N141">
            <v>64100</v>
          </cell>
          <cell r="O141">
            <v>64200</v>
          </cell>
          <cell r="P141">
            <v>67200</v>
          </cell>
          <cell r="Q141">
            <v>67000</v>
          </cell>
          <cell r="R141">
            <v>70700</v>
          </cell>
          <cell r="S141">
            <v>74100</v>
          </cell>
          <cell r="T141">
            <v>79000</v>
          </cell>
          <cell r="U141">
            <v>83500</v>
          </cell>
          <cell r="V141">
            <v>84200</v>
          </cell>
          <cell r="W141">
            <v>96300</v>
          </cell>
          <cell r="X141">
            <v>102800</v>
          </cell>
          <cell r="Y141">
            <v>106000</v>
          </cell>
          <cell r="Z141">
            <v>112200</v>
          </cell>
          <cell r="AA141">
            <v>34250</v>
          </cell>
          <cell r="AB141">
            <v>32550</v>
          </cell>
          <cell r="AC141">
            <v>32100</v>
          </cell>
          <cell r="AD141">
            <v>33600</v>
          </cell>
          <cell r="AE141">
            <v>33500</v>
          </cell>
          <cell r="AF141">
            <v>35350</v>
          </cell>
          <cell r="AG141">
            <v>37050</v>
          </cell>
          <cell r="AH141">
            <v>39500</v>
          </cell>
          <cell r="AI141">
            <v>41750</v>
          </cell>
          <cell r="AJ141">
            <v>42100</v>
          </cell>
          <cell r="AK141">
            <v>47100</v>
          </cell>
          <cell r="AL141">
            <v>49850</v>
          </cell>
          <cell r="AM141">
            <v>53000</v>
          </cell>
          <cell r="AN141">
            <v>112200</v>
          </cell>
          <cell r="AO141">
            <v>34300</v>
          </cell>
          <cell r="AP141">
            <v>34300</v>
          </cell>
          <cell r="AQ141">
            <v>34300</v>
          </cell>
          <cell r="AR141">
            <v>34300</v>
          </cell>
          <cell r="AS141">
            <v>34300</v>
          </cell>
          <cell r="AT141">
            <v>35400</v>
          </cell>
          <cell r="AU141">
            <v>37100</v>
          </cell>
          <cell r="AV141">
            <v>39550</v>
          </cell>
          <cell r="AW141">
            <v>41800</v>
          </cell>
          <cell r="AX141">
            <v>42150</v>
          </cell>
          <cell r="AY141">
            <v>48200</v>
          </cell>
          <cell r="AZ141">
            <v>51500</v>
          </cell>
          <cell r="BA141">
            <v>53100</v>
          </cell>
          <cell r="BB141" t="str">
            <v>Special</v>
          </cell>
          <cell r="BC141" t="str">
            <v>Special</v>
          </cell>
          <cell r="BD141" t="str">
            <v>Special</v>
          </cell>
          <cell r="BE141" t="str">
            <v>Special</v>
          </cell>
          <cell r="BF141" t="str">
            <v>Special</v>
          </cell>
          <cell r="BG141" t="str">
            <v>Special</v>
          </cell>
          <cell r="BH141" t="str">
            <v>Special</v>
          </cell>
          <cell r="BI141" t="str">
            <v>Special</v>
          </cell>
          <cell r="BJ141" t="str">
            <v>Special</v>
          </cell>
          <cell r="BK141" t="str">
            <v>Special</v>
          </cell>
          <cell r="BL141" t="str">
            <v>Special</v>
          </cell>
          <cell r="BM141" t="str">
            <v>Special</v>
          </cell>
          <cell r="BN141" t="str">
            <v>Special</v>
          </cell>
          <cell r="BO141">
            <v>1586</v>
          </cell>
          <cell r="BP141">
            <v>1647</v>
          </cell>
          <cell r="BQ141">
            <v>1824</v>
          </cell>
          <cell r="BR141">
            <v>2250</v>
          </cell>
          <cell r="BS141">
            <v>2852</v>
          </cell>
          <cell r="BT141">
            <v>1903.2</v>
          </cell>
          <cell r="BU141">
            <v>2379</v>
          </cell>
          <cell r="BV141">
            <v>1976.4</v>
          </cell>
          <cell r="BW141">
            <v>2470.5</v>
          </cell>
          <cell r="BX141">
            <v>2188.8000000000002</v>
          </cell>
          <cell r="BY141">
            <v>2736</v>
          </cell>
          <cell r="BZ141">
            <v>2700</v>
          </cell>
          <cell r="CA141">
            <v>3375</v>
          </cell>
          <cell r="CB141">
            <v>3422.4</v>
          </cell>
          <cell r="CC141">
            <v>4278</v>
          </cell>
          <cell r="CD141">
            <v>100450</v>
          </cell>
          <cell r="CE141">
            <v>2025</v>
          </cell>
          <cell r="CF141" t="str">
            <v>Special</v>
          </cell>
          <cell r="CG141">
            <v>56200</v>
          </cell>
        </row>
        <row r="142">
          <cell r="G142" t="str">
            <v>37087</v>
          </cell>
          <cell r="H142" t="str">
            <v>Haywood County</v>
          </cell>
          <cell r="I142" t="str">
            <v>NC</v>
          </cell>
          <cell r="J142">
            <v>41250</v>
          </cell>
          <cell r="K142">
            <v>100450</v>
          </cell>
          <cell r="L142">
            <v>2025</v>
          </cell>
          <cell r="M142">
            <v>54800</v>
          </cell>
          <cell r="N142">
            <v>54800</v>
          </cell>
          <cell r="O142">
            <v>54500</v>
          </cell>
          <cell r="P142">
            <v>55000</v>
          </cell>
          <cell r="Q142">
            <v>53400</v>
          </cell>
          <cell r="R142">
            <v>53300</v>
          </cell>
          <cell r="S142">
            <v>56300</v>
          </cell>
          <cell r="T142">
            <v>58600</v>
          </cell>
          <cell r="U142">
            <v>60400</v>
          </cell>
          <cell r="V142">
            <v>65600</v>
          </cell>
          <cell r="W142">
            <v>73600</v>
          </cell>
          <cell r="X142">
            <v>77100</v>
          </cell>
          <cell r="Y142">
            <v>83400</v>
          </cell>
          <cell r="Z142">
            <v>88500</v>
          </cell>
          <cell r="AA142">
            <v>27400</v>
          </cell>
          <cell r="AB142">
            <v>27400</v>
          </cell>
          <cell r="AC142">
            <v>27250</v>
          </cell>
          <cell r="AD142">
            <v>27500</v>
          </cell>
          <cell r="AE142">
            <v>26700</v>
          </cell>
          <cell r="AF142">
            <v>26650</v>
          </cell>
          <cell r="AG142">
            <v>28150</v>
          </cell>
          <cell r="AH142">
            <v>29300</v>
          </cell>
          <cell r="AI142">
            <v>30200</v>
          </cell>
          <cell r="AJ142">
            <v>31700</v>
          </cell>
          <cell r="AK142">
            <v>35450</v>
          </cell>
          <cell r="AL142">
            <v>37500</v>
          </cell>
          <cell r="AM142">
            <v>41250</v>
          </cell>
          <cell r="AN142">
            <v>88500</v>
          </cell>
          <cell r="AO142">
            <v>27650</v>
          </cell>
          <cell r="AP142">
            <v>27650</v>
          </cell>
          <cell r="AQ142">
            <v>27650</v>
          </cell>
          <cell r="AR142">
            <v>27750</v>
          </cell>
          <cell r="AS142">
            <v>27750</v>
          </cell>
          <cell r="AT142">
            <v>27750</v>
          </cell>
          <cell r="AU142">
            <v>28400</v>
          </cell>
          <cell r="AV142">
            <v>29550</v>
          </cell>
          <cell r="AW142">
            <v>30450</v>
          </cell>
          <cell r="AX142">
            <v>33100</v>
          </cell>
          <cell r="AY142">
            <v>37100</v>
          </cell>
          <cell r="AZ142">
            <v>38850</v>
          </cell>
          <cell r="BA142">
            <v>42050</v>
          </cell>
          <cell r="BB142" t="str">
            <v>Special</v>
          </cell>
          <cell r="BC142" t="str">
            <v>Special</v>
          </cell>
          <cell r="BD142" t="str">
            <v>Special</v>
          </cell>
          <cell r="BE142" t="str">
            <v>Special</v>
          </cell>
          <cell r="BF142" t="str">
            <v>Special</v>
          </cell>
          <cell r="BG142" t="str">
            <v>Special</v>
          </cell>
          <cell r="BH142" t="str">
            <v>Special</v>
          </cell>
          <cell r="BI142" t="str">
            <v>Special</v>
          </cell>
          <cell r="BJ142" t="str">
            <v>Special</v>
          </cell>
          <cell r="BK142" t="str">
            <v>Special</v>
          </cell>
          <cell r="BL142" t="str">
            <v>Special</v>
          </cell>
          <cell r="BM142" t="str">
            <v>Special</v>
          </cell>
          <cell r="BN142" t="str">
            <v>Special</v>
          </cell>
          <cell r="BO142">
            <v>987</v>
          </cell>
          <cell r="BP142">
            <v>1105</v>
          </cell>
          <cell r="BQ142">
            <v>1223</v>
          </cell>
          <cell r="BR142">
            <v>1473</v>
          </cell>
          <cell r="BS142">
            <v>1736</v>
          </cell>
          <cell r="BT142">
            <v>1184.4000000000001</v>
          </cell>
          <cell r="BU142">
            <v>1480.5</v>
          </cell>
          <cell r="BV142">
            <v>1326</v>
          </cell>
          <cell r="BW142">
            <v>1657.5</v>
          </cell>
          <cell r="BX142">
            <v>1467.6</v>
          </cell>
          <cell r="BY142">
            <v>1834.5</v>
          </cell>
          <cell r="BZ142">
            <v>1767.6</v>
          </cell>
          <cell r="CA142">
            <v>2209.5</v>
          </cell>
          <cell r="CB142">
            <v>2083.1999999999998</v>
          </cell>
          <cell r="CC142">
            <v>2604</v>
          </cell>
          <cell r="CD142">
            <v>100450</v>
          </cell>
          <cell r="CE142">
            <v>2025</v>
          </cell>
          <cell r="CF142" t="str">
            <v>Special</v>
          </cell>
          <cell r="CG142">
            <v>44600</v>
          </cell>
        </row>
        <row r="143">
          <cell r="G143" t="str">
            <v>37089</v>
          </cell>
          <cell r="H143" t="str">
            <v>Henderson County</v>
          </cell>
          <cell r="I143" t="str">
            <v>NC</v>
          </cell>
          <cell r="J143">
            <v>46750</v>
          </cell>
          <cell r="K143">
            <v>100450</v>
          </cell>
          <cell r="L143">
            <v>2025</v>
          </cell>
          <cell r="M143">
            <v>58400</v>
          </cell>
          <cell r="N143">
            <v>53900</v>
          </cell>
          <cell r="O143">
            <v>56000</v>
          </cell>
          <cell r="P143">
            <v>55900</v>
          </cell>
          <cell r="Q143">
            <v>57900</v>
          </cell>
          <cell r="R143">
            <v>61300</v>
          </cell>
          <cell r="S143">
            <v>61300</v>
          </cell>
          <cell r="T143">
            <v>66400</v>
          </cell>
          <cell r="U143">
            <v>72500</v>
          </cell>
          <cell r="V143">
            <v>75500</v>
          </cell>
          <cell r="W143">
            <v>80000</v>
          </cell>
          <cell r="X143">
            <v>90300</v>
          </cell>
          <cell r="Y143">
            <v>86100</v>
          </cell>
          <cell r="Z143">
            <v>93100</v>
          </cell>
          <cell r="AA143">
            <v>29200</v>
          </cell>
          <cell r="AB143">
            <v>27750</v>
          </cell>
          <cell r="AC143">
            <v>28000</v>
          </cell>
          <cell r="AD143">
            <v>27950</v>
          </cell>
          <cell r="AE143">
            <v>28950</v>
          </cell>
          <cell r="AF143">
            <v>30650</v>
          </cell>
          <cell r="AG143">
            <v>30650</v>
          </cell>
          <cell r="AH143">
            <v>33200</v>
          </cell>
          <cell r="AI143">
            <v>35800</v>
          </cell>
          <cell r="AJ143">
            <v>37550</v>
          </cell>
          <cell r="AK143">
            <v>40150</v>
          </cell>
          <cell r="AL143">
            <v>42500</v>
          </cell>
          <cell r="AM143">
            <v>46750</v>
          </cell>
          <cell r="AN143">
            <v>93100</v>
          </cell>
          <cell r="BB143" t="str">
            <v>Regular</v>
          </cell>
          <cell r="BC143" t="str">
            <v>Regular</v>
          </cell>
          <cell r="BD143" t="str">
            <v>Regular</v>
          </cell>
          <cell r="BE143" t="str">
            <v>Regular</v>
          </cell>
          <cell r="BF143" t="str">
            <v>Regular</v>
          </cell>
          <cell r="BG143" t="str">
            <v>Regular</v>
          </cell>
          <cell r="BH143" t="str">
            <v>Regular</v>
          </cell>
          <cell r="BI143" t="str">
            <v>Regular</v>
          </cell>
          <cell r="BJ143" t="str">
            <v>Regular</v>
          </cell>
          <cell r="BK143" t="str">
            <v>Regular</v>
          </cell>
          <cell r="BL143" t="str">
            <v>Regular</v>
          </cell>
          <cell r="BM143" t="str">
            <v>Regular</v>
          </cell>
          <cell r="BN143" t="str">
            <v>Regular</v>
          </cell>
          <cell r="BO143">
            <v>1286</v>
          </cell>
          <cell r="BP143">
            <v>1347</v>
          </cell>
          <cell r="BQ143">
            <v>1512</v>
          </cell>
          <cell r="BR143">
            <v>1944</v>
          </cell>
          <cell r="BS143">
            <v>2566</v>
          </cell>
          <cell r="BT143">
            <v>1543.2</v>
          </cell>
          <cell r="BU143">
            <v>1929</v>
          </cell>
          <cell r="BV143">
            <v>1616.4</v>
          </cell>
          <cell r="BW143">
            <v>2020.5</v>
          </cell>
          <cell r="BX143">
            <v>1814.4</v>
          </cell>
          <cell r="BY143">
            <v>2268</v>
          </cell>
          <cell r="BZ143">
            <v>2332.8000000000002</v>
          </cell>
          <cell r="CA143">
            <v>2916</v>
          </cell>
          <cell r="CB143">
            <v>3079.2</v>
          </cell>
          <cell r="CC143">
            <v>3849</v>
          </cell>
          <cell r="CD143">
            <v>100450</v>
          </cell>
          <cell r="CE143">
            <v>2025</v>
          </cell>
          <cell r="CF143" t="str">
            <v>Regular</v>
          </cell>
        </row>
        <row r="144">
          <cell r="G144" t="str">
            <v>37099</v>
          </cell>
          <cell r="H144" t="str">
            <v>Jackson County</v>
          </cell>
          <cell r="I144" t="str">
            <v>NC</v>
          </cell>
          <cell r="J144">
            <v>37850</v>
          </cell>
          <cell r="K144">
            <v>100450</v>
          </cell>
          <cell r="L144">
            <v>2025</v>
          </cell>
          <cell r="M144">
            <v>51700</v>
          </cell>
          <cell r="N144">
            <v>52600</v>
          </cell>
          <cell r="O144">
            <v>51800</v>
          </cell>
          <cell r="P144">
            <v>51700</v>
          </cell>
          <cell r="Q144">
            <v>49800</v>
          </cell>
          <cell r="R144">
            <v>51200</v>
          </cell>
          <cell r="S144">
            <v>53500</v>
          </cell>
          <cell r="T144">
            <v>56100</v>
          </cell>
          <cell r="U144">
            <v>60700</v>
          </cell>
          <cell r="V144">
            <v>61500</v>
          </cell>
          <cell r="W144">
            <v>69400</v>
          </cell>
          <cell r="X144">
            <v>73700</v>
          </cell>
          <cell r="Y144">
            <v>75700</v>
          </cell>
          <cell r="Z144">
            <v>80800</v>
          </cell>
          <cell r="AA144">
            <v>25850</v>
          </cell>
          <cell r="AB144">
            <v>26300</v>
          </cell>
          <cell r="AC144">
            <v>25900</v>
          </cell>
          <cell r="AD144">
            <v>25850</v>
          </cell>
          <cell r="AE144">
            <v>24900</v>
          </cell>
          <cell r="AF144">
            <v>25600</v>
          </cell>
          <cell r="AG144">
            <v>26750</v>
          </cell>
          <cell r="AH144">
            <v>28050</v>
          </cell>
          <cell r="AI144">
            <v>30250</v>
          </cell>
          <cell r="AJ144">
            <v>30750</v>
          </cell>
          <cell r="AK144">
            <v>34400</v>
          </cell>
          <cell r="AL144">
            <v>36400</v>
          </cell>
          <cell r="AM144">
            <v>37850</v>
          </cell>
          <cell r="AN144">
            <v>80800</v>
          </cell>
          <cell r="AQ144">
            <v>26300</v>
          </cell>
          <cell r="AR144">
            <v>26300</v>
          </cell>
          <cell r="AS144">
            <v>26300</v>
          </cell>
          <cell r="AT144">
            <v>26300</v>
          </cell>
          <cell r="AW144">
            <v>30350</v>
          </cell>
          <cell r="AY144">
            <v>34700</v>
          </cell>
          <cell r="AZ144">
            <v>36850</v>
          </cell>
          <cell r="BB144" t="str">
            <v>Regular</v>
          </cell>
          <cell r="BC144" t="str">
            <v>Regular</v>
          </cell>
          <cell r="BD144" t="str">
            <v>Special</v>
          </cell>
          <cell r="BE144" t="str">
            <v>Special</v>
          </cell>
          <cell r="BF144" t="str">
            <v>Special</v>
          </cell>
          <cell r="BG144" t="str">
            <v>Special</v>
          </cell>
          <cell r="BH144" t="str">
            <v>Regular</v>
          </cell>
          <cell r="BI144" t="str">
            <v>Regular</v>
          </cell>
          <cell r="BJ144" t="str">
            <v>Special</v>
          </cell>
          <cell r="BK144" t="str">
            <v>Regular</v>
          </cell>
          <cell r="BL144" t="str">
            <v>Special</v>
          </cell>
          <cell r="BM144" t="str">
            <v>Special</v>
          </cell>
          <cell r="BN144" t="str">
            <v>Regular</v>
          </cell>
          <cell r="BO144">
            <v>836</v>
          </cell>
          <cell r="BP144">
            <v>868</v>
          </cell>
          <cell r="BQ144">
            <v>961</v>
          </cell>
          <cell r="BR144">
            <v>1269</v>
          </cell>
          <cell r="BS144">
            <v>1274</v>
          </cell>
          <cell r="BT144">
            <v>1003.2</v>
          </cell>
          <cell r="BU144">
            <v>1254</v>
          </cell>
          <cell r="BV144">
            <v>1041.5999999999999</v>
          </cell>
          <cell r="BW144">
            <v>1302</v>
          </cell>
          <cell r="BX144">
            <v>1153.2</v>
          </cell>
          <cell r="BY144">
            <v>1441.5</v>
          </cell>
          <cell r="BZ144">
            <v>1522.8</v>
          </cell>
          <cell r="CA144">
            <v>1903.5</v>
          </cell>
          <cell r="CB144">
            <v>1528.8</v>
          </cell>
          <cell r="CC144">
            <v>1911</v>
          </cell>
          <cell r="CD144">
            <v>100450</v>
          </cell>
          <cell r="CE144">
            <v>2025</v>
          </cell>
          <cell r="CF144" t="str">
            <v>Regular</v>
          </cell>
        </row>
        <row r="145">
          <cell r="G145" t="str">
            <v>37109</v>
          </cell>
          <cell r="H145" t="str">
            <v>Lincoln County</v>
          </cell>
          <cell r="I145" t="str">
            <v>NC</v>
          </cell>
          <cell r="J145">
            <v>44700</v>
          </cell>
          <cell r="K145">
            <v>100450</v>
          </cell>
          <cell r="L145">
            <v>2025</v>
          </cell>
          <cell r="M145">
            <v>58200</v>
          </cell>
          <cell r="N145">
            <v>51300</v>
          </cell>
          <cell r="O145">
            <v>64800</v>
          </cell>
          <cell r="P145">
            <v>56700</v>
          </cell>
          <cell r="Q145">
            <v>63600</v>
          </cell>
          <cell r="R145">
            <v>53600</v>
          </cell>
          <cell r="S145">
            <v>64500</v>
          </cell>
          <cell r="T145">
            <v>64000</v>
          </cell>
          <cell r="U145">
            <v>65500</v>
          </cell>
          <cell r="V145">
            <v>77700</v>
          </cell>
          <cell r="W145">
            <v>89700</v>
          </cell>
          <cell r="X145">
            <v>93600</v>
          </cell>
          <cell r="Y145">
            <v>97800</v>
          </cell>
          <cell r="Z145">
            <v>99000</v>
          </cell>
          <cell r="AA145">
            <v>29100</v>
          </cell>
          <cell r="AB145">
            <v>27650</v>
          </cell>
          <cell r="AC145">
            <v>29000</v>
          </cell>
          <cell r="AD145">
            <v>28350</v>
          </cell>
          <cell r="AE145">
            <v>29750</v>
          </cell>
          <cell r="AF145">
            <v>28300</v>
          </cell>
          <cell r="AG145">
            <v>31500</v>
          </cell>
          <cell r="AH145">
            <v>32000</v>
          </cell>
          <cell r="AI145">
            <v>32750</v>
          </cell>
          <cell r="AJ145">
            <v>34350</v>
          </cell>
          <cell r="AK145">
            <v>38400</v>
          </cell>
          <cell r="AL145">
            <v>40650</v>
          </cell>
          <cell r="AM145">
            <v>44700</v>
          </cell>
          <cell r="AN145">
            <v>99000</v>
          </cell>
          <cell r="AO145">
            <v>35250</v>
          </cell>
          <cell r="AP145">
            <v>35250</v>
          </cell>
          <cell r="AQ145">
            <v>39250</v>
          </cell>
          <cell r="AR145">
            <v>39250</v>
          </cell>
          <cell r="AS145">
            <v>39250</v>
          </cell>
          <cell r="AT145">
            <v>39250</v>
          </cell>
          <cell r="AU145">
            <v>39250</v>
          </cell>
          <cell r="AV145">
            <v>39250</v>
          </cell>
          <cell r="AW145">
            <v>39700</v>
          </cell>
          <cell r="AX145">
            <v>47100</v>
          </cell>
          <cell r="AY145">
            <v>54350</v>
          </cell>
          <cell r="AZ145">
            <v>56700</v>
          </cell>
          <cell r="BA145">
            <v>59250</v>
          </cell>
          <cell r="BB145" t="str">
            <v>Special</v>
          </cell>
          <cell r="BC145" t="str">
            <v>Special</v>
          </cell>
          <cell r="BD145" t="str">
            <v>Special</v>
          </cell>
          <cell r="BE145" t="str">
            <v>Special</v>
          </cell>
          <cell r="BF145" t="str">
            <v>Special</v>
          </cell>
          <cell r="BG145" t="str">
            <v>Special</v>
          </cell>
          <cell r="BH145" t="str">
            <v>Special</v>
          </cell>
          <cell r="BI145" t="str">
            <v>Special</v>
          </cell>
          <cell r="BJ145" t="str">
            <v>Special</v>
          </cell>
          <cell r="BK145" t="str">
            <v>Special</v>
          </cell>
          <cell r="BL145" t="str">
            <v>Special</v>
          </cell>
          <cell r="BM145" t="str">
            <v>Special</v>
          </cell>
          <cell r="BN145" t="str">
            <v>Special</v>
          </cell>
          <cell r="BO145">
            <v>1018</v>
          </cell>
          <cell r="BP145">
            <v>1058</v>
          </cell>
          <cell r="BQ145">
            <v>1171</v>
          </cell>
          <cell r="BR145">
            <v>1623</v>
          </cell>
          <cell r="BS145">
            <v>1731</v>
          </cell>
          <cell r="BT145">
            <v>1221.5999999999999</v>
          </cell>
          <cell r="BU145">
            <v>1527</v>
          </cell>
          <cell r="BV145">
            <v>1269.5999999999999</v>
          </cell>
          <cell r="BW145">
            <v>1587</v>
          </cell>
          <cell r="BX145">
            <v>1405.2</v>
          </cell>
          <cell r="BY145">
            <v>1756.5</v>
          </cell>
          <cell r="BZ145">
            <v>1947.6</v>
          </cell>
          <cell r="CA145">
            <v>2434.5</v>
          </cell>
          <cell r="CB145">
            <v>2077.1999999999998</v>
          </cell>
          <cell r="CC145">
            <v>2596.5</v>
          </cell>
          <cell r="CD145">
            <v>100450</v>
          </cell>
          <cell r="CE145">
            <v>2025</v>
          </cell>
          <cell r="CF145" t="str">
            <v>Special</v>
          </cell>
          <cell r="CG145">
            <v>60000</v>
          </cell>
        </row>
        <row r="146">
          <cell r="G146" t="str">
            <v>37111</v>
          </cell>
          <cell r="H146" t="str">
            <v>Mcdowell County</v>
          </cell>
          <cell r="I146" t="str">
            <v>NC</v>
          </cell>
          <cell r="J146">
            <v>36650</v>
          </cell>
          <cell r="K146">
            <v>100450</v>
          </cell>
          <cell r="L146">
            <v>2025</v>
          </cell>
          <cell r="M146">
            <v>49900</v>
          </cell>
          <cell r="N146">
            <v>50200</v>
          </cell>
          <cell r="O146">
            <v>48100</v>
          </cell>
          <cell r="P146">
            <v>49300</v>
          </cell>
          <cell r="Q146">
            <v>47100</v>
          </cell>
          <cell r="R146">
            <v>46400</v>
          </cell>
          <cell r="S146">
            <v>46900</v>
          </cell>
          <cell r="T146">
            <v>48300</v>
          </cell>
          <cell r="U146">
            <v>49100</v>
          </cell>
          <cell r="V146">
            <v>52100</v>
          </cell>
          <cell r="W146">
            <v>60300</v>
          </cell>
          <cell r="X146">
            <v>67600</v>
          </cell>
          <cell r="Y146">
            <v>69600</v>
          </cell>
          <cell r="Z146">
            <v>74100</v>
          </cell>
          <cell r="AA146">
            <v>25100</v>
          </cell>
          <cell r="AB146">
            <v>25100</v>
          </cell>
          <cell r="AC146">
            <v>24700</v>
          </cell>
          <cell r="AD146">
            <v>25400</v>
          </cell>
          <cell r="AE146">
            <v>24150</v>
          </cell>
          <cell r="AF146">
            <v>24350</v>
          </cell>
          <cell r="AG146">
            <v>26150</v>
          </cell>
          <cell r="AH146">
            <v>27600</v>
          </cell>
          <cell r="AI146">
            <v>29050</v>
          </cell>
          <cell r="AJ146">
            <v>29250</v>
          </cell>
          <cell r="AK146">
            <v>32700</v>
          </cell>
          <cell r="AL146">
            <v>34600</v>
          </cell>
          <cell r="AM146">
            <v>36650</v>
          </cell>
          <cell r="AN146">
            <v>74100</v>
          </cell>
          <cell r="AO146">
            <v>27250</v>
          </cell>
          <cell r="AP146">
            <v>27450</v>
          </cell>
          <cell r="AQ146">
            <v>27450</v>
          </cell>
          <cell r="AR146">
            <v>27450</v>
          </cell>
          <cell r="AS146">
            <v>27450</v>
          </cell>
          <cell r="AT146">
            <v>27450</v>
          </cell>
          <cell r="AU146">
            <v>27450</v>
          </cell>
          <cell r="AY146">
            <v>32950</v>
          </cell>
          <cell r="AZ146">
            <v>36950</v>
          </cell>
          <cell r="BA146">
            <v>38050</v>
          </cell>
          <cell r="BB146" t="str">
            <v>Special</v>
          </cell>
          <cell r="BC146" t="str">
            <v>Special</v>
          </cell>
          <cell r="BD146" t="str">
            <v>Special</v>
          </cell>
          <cell r="BE146" t="str">
            <v>Special</v>
          </cell>
          <cell r="BF146" t="str">
            <v>Special</v>
          </cell>
          <cell r="BG146" t="str">
            <v>Special</v>
          </cell>
          <cell r="BH146" t="str">
            <v>Special</v>
          </cell>
          <cell r="BI146" t="str">
            <v>Regular</v>
          </cell>
          <cell r="BJ146" t="str">
            <v>Regular</v>
          </cell>
          <cell r="BK146" t="str">
            <v>Regular</v>
          </cell>
          <cell r="BL146" t="str">
            <v>Special</v>
          </cell>
          <cell r="BM146" t="str">
            <v>Special</v>
          </cell>
          <cell r="BN146" t="str">
            <v>Special</v>
          </cell>
          <cell r="BO146">
            <v>780</v>
          </cell>
          <cell r="BP146">
            <v>836</v>
          </cell>
          <cell r="BQ146">
            <v>930</v>
          </cell>
          <cell r="BR146">
            <v>1172</v>
          </cell>
          <cell r="BS146">
            <v>1243</v>
          </cell>
          <cell r="BT146">
            <v>936</v>
          </cell>
          <cell r="BU146">
            <v>1170</v>
          </cell>
          <cell r="BV146">
            <v>1003.2</v>
          </cell>
          <cell r="BW146">
            <v>1254</v>
          </cell>
          <cell r="BX146">
            <v>1116</v>
          </cell>
          <cell r="BY146">
            <v>1395</v>
          </cell>
          <cell r="BZ146">
            <v>1406.4</v>
          </cell>
          <cell r="CA146">
            <v>1758</v>
          </cell>
          <cell r="CB146">
            <v>1491.6</v>
          </cell>
          <cell r="CC146">
            <v>1864.5</v>
          </cell>
          <cell r="CD146">
            <v>100450</v>
          </cell>
          <cell r="CE146">
            <v>2025</v>
          </cell>
          <cell r="CF146" t="str">
            <v>Special</v>
          </cell>
          <cell r="CG146">
            <v>40500</v>
          </cell>
        </row>
        <row r="147">
          <cell r="G147" t="str">
            <v>37113</v>
          </cell>
          <cell r="H147" t="str">
            <v>Macon County</v>
          </cell>
          <cell r="I147" t="str">
            <v>NC</v>
          </cell>
          <cell r="J147">
            <v>36650</v>
          </cell>
          <cell r="K147">
            <v>100450</v>
          </cell>
          <cell r="L147">
            <v>2025</v>
          </cell>
          <cell r="M147">
            <v>50300</v>
          </cell>
          <cell r="N147">
            <v>49600</v>
          </cell>
          <cell r="O147">
            <v>50800</v>
          </cell>
          <cell r="P147">
            <v>48900</v>
          </cell>
          <cell r="Q147">
            <v>46800</v>
          </cell>
          <cell r="R147">
            <v>48500</v>
          </cell>
          <cell r="S147">
            <v>50300</v>
          </cell>
          <cell r="T147">
            <v>51500</v>
          </cell>
          <cell r="U147">
            <v>54300</v>
          </cell>
          <cell r="V147">
            <v>57500</v>
          </cell>
          <cell r="W147">
            <v>63600</v>
          </cell>
          <cell r="X147">
            <v>71100</v>
          </cell>
          <cell r="Y147">
            <v>72300</v>
          </cell>
          <cell r="Z147">
            <v>77000</v>
          </cell>
          <cell r="AA147">
            <v>25150</v>
          </cell>
          <cell r="AB147">
            <v>24800</v>
          </cell>
          <cell r="AC147">
            <v>25400</v>
          </cell>
          <cell r="AD147">
            <v>25400</v>
          </cell>
          <cell r="AE147">
            <v>24150</v>
          </cell>
          <cell r="AF147">
            <v>24350</v>
          </cell>
          <cell r="AG147">
            <v>26150</v>
          </cell>
          <cell r="AH147">
            <v>27600</v>
          </cell>
          <cell r="AI147">
            <v>29050</v>
          </cell>
          <cell r="AJ147">
            <v>29250</v>
          </cell>
          <cell r="AK147">
            <v>32700</v>
          </cell>
          <cell r="AL147">
            <v>34600</v>
          </cell>
          <cell r="AM147">
            <v>36650</v>
          </cell>
          <cell r="AN147">
            <v>77000</v>
          </cell>
          <cell r="AO147">
            <v>27350</v>
          </cell>
          <cell r="AP147">
            <v>27350</v>
          </cell>
          <cell r="AQ147">
            <v>27650</v>
          </cell>
          <cell r="AR147">
            <v>27650</v>
          </cell>
          <cell r="AS147">
            <v>27650</v>
          </cell>
          <cell r="AT147">
            <v>27650</v>
          </cell>
          <cell r="AU147">
            <v>27650</v>
          </cell>
          <cell r="AV147">
            <v>28000</v>
          </cell>
          <cell r="AW147">
            <v>29550</v>
          </cell>
          <cell r="AX147">
            <v>31300</v>
          </cell>
          <cell r="AY147">
            <v>34600</v>
          </cell>
          <cell r="AZ147">
            <v>38700</v>
          </cell>
          <cell r="BA147">
            <v>39350</v>
          </cell>
          <cell r="BB147" t="str">
            <v>Special</v>
          </cell>
          <cell r="BC147" t="str">
            <v>Special</v>
          </cell>
          <cell r="BD147" t="str">
            <v>Special</v>
          </cell>
          <cell r="BE147" t="str">
            <v>Special</v>
          </cell>
          <cell r="BF147" t="str">
            <v>Special</v>
          </cell>
          <cell r="BG147" t="str">
            <v>Special</v>
          </cell>
          <cell r="BH147" t="str">
            <v>Special</v>
          </cell>
          <cell r="BI147" t="str">
            <v>Special</v>
          </cell>
          <cell r="BJ147" t="str">
            <v>Special</v>
          </cell>
          <cell r="BK147" t="str">
            <v>Special</v>
          </cell>
          <cell r="BL147" t="str">
            <v>Special</v>
          </cell>
          <cell r="BM147" t="str">
            <v>Special</v>
          </cell>
          <cell r="BN147" t="str">
            <v>Special</v>
          </cell>
          <cell r="BO147">
            <v>722</v>
          </cell>
          <cell r="BP147">
            <v>894</v>
          </cell>
          <cell r="BQ147">
            <v>1022</v>
          </cell>
          <cell r="BR147">
            <v>1231</v>
          </cell>
          <cell r="BS147">
            <v>1426</v>
          </cell>
          <cell r="BT147">
            <v>866.4</v>
          </cell>
          <cell r="BU147">
            <v>1083</v>
          </cell>
          <cell r="BV147">
            <v>1072.8</v>
          </cell>
          <cell r="BW147">
            <v>1341</v>
          </cell>
          <cell r="BX147">
            <v>1226.4000000000001</v>
          </cell>
          <cell r="BY147">
            <v>1533</v>
          </cell>
          <cell r="BZ147">
            <v>1477.2</v>
          </cell>
          <cell r="CA147">
            <v>1846.5</v>
          </cell>
          <cell r="CB147">
            <v>1711.2</v>
          </cell>
          <cell r="CC147">
            <v>2139</v>
          </cell>
          <cell r="CD147">
            <v>100450</v>
          </cell>
          <cell r="CE147">
            <v>2025</v>
          </cell>
          <cell r="CF147" t="str">
            <v>Special</v>
          </cell>
          <cell r="CG147">
            <v>41900</v>
          </cell>
        </row>
        <row r="148">
          <cell r="G148" t="str">
            <v>37119</v>
          </cell>
          <cell r="H148" t="str">
            <v>Mecklenburg County</v>
          </cell>
          <cell r="I148" t="str">
            <v>NC</v>
          </cell>
          <cell r="J148">
            <v>53000</v>
          </cell>
          <cell r="K148">
            <v>100450</v>
          </cell>
          <cell r="L148">
            <v>2025</v>
          </cell>
          <cell r="M148">
            <v>68500</v>
          </cell>
          <cell r="N148">
            <v>64100</v>
          </cell>
          <cell r="O148">
            <v>64200</v>
          </cell>
          <cell r="P148">
            <v>67200</v>
          </cell>
          <cell r="Q148">
            <v>67000</v>
          </cell>
          <cell r="R148">
            <v>70700</v>
          </cell>
          <cell r="S148">
            <v>74100</v>
          </cell>
          <cell r="T148">
            <v>79000</v>
          </cell>
          <cell r="U148">
            <v>83500</v>
          </cell>
          <cell r="V148">
            <v>84200</v>
          </cell>
          <cell r="W148">
            <v>96300</v>
          </cell>
          <cell r="X148">
            <v>102800</v>
          </cell>
          <cell r="Y148">
            <v>106000</v>
          </cell>
          <cell r="Z148">
            <v>112200</v>
          </cell>
          <cell r="AA148">
            <v>34250</v>
          </cell>
          <cell r="AB148">
            <v>32550</v>
          </cell>
          <cell r="AC148">
            <v>32100</v>
          </cell>
          <cell r="AD148">
            <v>33600</v>
          </cell>
          <cell r="AE148">
            <v>33500</v>
          </cell>
          <cell r="AF148">
            <v>35350</v>
          </cell>
          <cell r="AG148">
            <v>37050</v>
          </cell>
          <cell r="AH148">
            <v>39500</v>
          </cell>
          <cell r="AI148">
            <v>41750</v>
          </cell>
          <cell r="AJ148">
            <v>42100</v>
          </cell>
          <cell r="AK148">
            <v>47100</v>
          </cell>
          <cell r="AL148">
            <v>49850</v>
          </cell>
          <cell r="AM148">
            <v>53000</v>
          </cell>
          <cell r="AN148">
            <v>112200</v>
          </cell>
          <cell r="AO148">
            <v>34300</v>
          </cell>
          <cell r="AP148">
            <v>34300</v>
          </cell>
          <cell r="AQ148">
            <v>34300</v>
          </cell>
          <cell r="AR148">
            <v>34300</v>
          </cell>
          <cell r="AS148">
            <v>34300</v>
          </cell>
          <cell r="AT148">
            <v>35400</v>
          </cell>
          <cell r="AU148">
            <v>37100</v>
          </cell>
          <cell r="AV148">
            <v>39550</v>
          </cell>
          <cell r="AW148">
            <v>41800</v>
          </cell>
          <cell r="AX148">
            <v>42150</v>
          </cell>
          <cell r="AY148">
            <v>48200</v>
          </cell>
          <cell r="AZ148">
            <v>51500</v>
          </cell>
          <cell r="BA148">
            <v>53100</v>
          </cell>
          <cell r="BB148" t="str">
            <v>Special</v>
          </cell>
          <cell r="BC148" t="str">
            <v>Special</v>
          </cell>
          <cell r="BD148" t="str">
            <v>Special</v>
          </cell>
          <cell r="BE148" t="str">
            <v>Special</v>
          </cell>
          <cell r="BF148" t="str">
            <v>Special</v>
          </cell>
          <cell r="BG148" t="str">
            <v>Special</v>
          </cell>
          <cell r="BH148" t="str">
            <v>Special</v>
          </cell>
          <cell r="BI148" t="str">
            <v>Special</v>
          </cell>
          <cell r="BJ148" t="str">
            <v>Special</v>
          </cell>
          <cell r="BK148" t="str">
            <v>Special</v>
          </cell>
          <cell r="BL148" t="str">
            <v>Special</v>
          </cell>
          <cell r="BM148" t="str">
            <v>Special</v>
          </cell>
          <cell r="BN148" t="str">
            <v>Special</v>
          </cell>
          <cell r="BO148">
            <v>1586</v>
          </cell>
          <cell r="BP148">
            <v>1647</v>
          </cell>
          <cell r="BQ148">
            <v>1824</v>
          </cell>
          <cell r="BR148">
            <v>2250</v>
          </cell>
          <cell r="BS148">
            <v>2852</v>
          </cell>
          <cell r="BT148">
            <v>1903.2</v>
          </cell>
          <cell r="BU148">
            <v>2379</v>
          </cell>
          <cell r="BV148">
            <v>1976.4</v>
          </cell>
          <cell r="BW148">
            <v>2470.5</v>
          </cell>
          <cell r="BX148">
            <v>2188.8000000000002</v>
          </cell>
          <cell r="BY148">
            <v>2736</v>
          </cell>
          <cell r="BZ148">
            <v>2700</v>
          </cell>
          <cell r="CA148">
            <v>3375</v>
          </cell>
          <cell r="CB148">
            <v>3422.4</v>
          </cell>
          <cell r="CC148">
            <v>4278</v>
          </cell>
          <cell r="CD148">
            <v>100450</v>
          </cell>
          <cell r="CE148">
            <v>2025</v>
          </cell>
          <cell r="CF148" t="str">
            <v>Special</v>
          </cell>
          <cell r="CG148">
            <v>56200</v>
          </cell>
        </row>
        <row r="149">
          <cell r="G149" t="str">
            <v>37149</v>
          </cell>
          <cell r="H149" t="str">
            <v>Polk County</v>
          </cell>
          <cell r="I149" t="str">
            <v>NC</v>
          </cell>
          <cell r="J149">
            <v>38900</v>
          </cell>
          <cell r="K149">
            <v>100450</v>
          </cell>
          <cell r="L149">
            <v>2025</v>
          </cell>
          <cell r="M149">
            <v>50200</v>
          </cell>
          <cell r="N149">
            <v>59400</v>
          </cell>
          <cell r="O149">
            <v>55900</v>
          </cell>
          <cell r="P149">
            <v>53000</v>
          </cell>
          <cell r="Q149">
            <v>55300</v>
          </cell>
          <cell r="R149">
            <v>58500</v>
          </cell>
          <cell r="S149">
            <v>56400</v>
          </cell>
          <cell r="T149">
            <v>59100</v>
          </cell>
          <cell r="U149">
            <v>60600</v>
          </cell>
          <cell r="V149">
            <v>62100</v>
          </cell>
          <cell r="W149">
            <v>66700</v>
          </cell>
          <cell r="X149">
            <v>80500</v>
          </cell>
          <cell r="Y149">
            <v>82200</v>
          </cell>
          <cell r="Z149">
            <v>86700</v>
          </cell>
          <cell r="AA149">
            <v>25350</v>
          </cell>
          <cell r="AB149">
            <v>26600</v>
          </cell>
          <cell r="AC149">
            <v>27900</v>
          </cell>
          <cell r="AD149">
            <v>26550</v>
          </cell>
          <cell r="AE149">
            <v>27650</v>
          </cell>
          <cell r="AF149">
            <v>29250</v>
          </cell>
          <cell r="AG149">
            <v>28200</v>
          </cell>
          <cell r="AH149">
            <v>29550</v>
          </cell>
          <cell r="AI149">
            <v>30300</v>
          </cell>
          <cell r="AJ149">
            <v>31050</v>
          </cell>
          <cell r="AK149">
            <v>33450</v>
          </cell>
          <cell r="AL149">
            <v>35400</v>
          </cell>
          <cell r="AM149">
            <v>38900</v>
          </cell>
          <cell r="AN149">
            <v>86700</v>
          </cell>
          <cell r="AO149">
            <v>28350</v>
          </cell>
          <cell r="AP149">
            <v>30050</v>
          </cell>
          <cell r="AQ149">
            <v>30050</v>
          </cell>
          <cell r="AR149">
            <v>30050</v>
          </cell>
          <cell r="AS149">
            <v>30050</v>
          </cell>
          <cell r="AT149">
            <v>30050</v>
          </cell>
          <cell r="AU149">
            <v>30050</v>
          </cell>
          <cell r="AV149">
            <v>30050</v>
          </cell>
          <cell r="AW149">
            <v>30650</v>
          </cell>
          <cell r="AX149">
            <v>31400</v>
          </cell>
          <cell r="AY149">
            <v>33700</v>
          </cell>
          <cell r="AZ149">
            <v>40700</v>
          </cell>
          <cell r="BA149">
            <v>41550</v>
          </cell>
          <cell r="BB149" t="str">
            <v>Special</v>
          </cell>
          <cell r="BC149" t="str">
            <v>Special</v>
          </cell>
          <cell r="BD149" t="str">
            <v>Special</v>
          </cell>
          <cell r="BE149" t="str">
            <v>Special</v>
          </cell>
          <cell r="BF149" t="str">
            <v>Special</v>
          </cell>
          <cell r="BG149" t="str">
            <v>Special</v>
          </cell>
          <cell r="BH149" t="str">
            <v>Special</v>
          </cell>
          <cell r="BI149" t="str">
            <v>Special</v>
          </cell>
          <cell r="BJ149" t="str">
            <v>Special</v>
          </cell>
          <cell r="BK149" t="str">
            <v>Special</v>
          </cell>
          <cell r="BL149" t="str">
            <v>Special</v>
          </cell>
          <cell r="BM149" t="str">
            <v>Special</v>
          </cell>
          <cell r="BN149" t="str">
            <v>Special</v>
          </cell>
          <cell r="BO149">
            <v>836</v>
          </cell>
          <cell r="BP149">
            <v>841</v>
          </cell>
          <cell r="BQ149">
            <v>1046</v>
          </cell>
          <cell r="BR149">
            <v>1335</v>
          </cell>
          <cell r="BS149">
            <v>1757</v>
          </cell>
          <cell r="BT149">
            <v>1003.2</v>
          </cell>
          <cell r="BU149">
            <v>1254</v>
          </cell>
          <cell r="BV149">
            <v>1009.2</v>
          </cell>
          <cell r="BW149">
            <v>1261.5</v>
          </cell>
          <cell r="BX149">
            <v>1255.2</v>
          </cell>
          <cell r="BY149">
            <v>1569</v>
          </cell>
          <cell r="BZ149">
            <v>1602</v>
          </cell>
          <cell r="CA149">
            <v>2002.5</v>
          </cell>
          <cell r="CB149">
            <v>2108.4</v>
          </cell>
          <cell r="CC149">
            <v>2635.5</v>
          </cell>
          <cell r="CD149">
            <v>100450</v>
          </cell>
          <cell r="CE149">
            <v>2025</v>
          </cell>
          <cell r="CF149" t="str">
            <v>Special</v>
          </cell>
          <cell r="CG149">
            <v>43850</v>
          </cell>
        </row>
        <row r="150">
          <cell r="G150" t="str">
            <v>37161</v>
          </cell>
          <cell r="H150" t="str">
            <v>Rutherford County</v>
          </cell>
          <cell r="I150" t="str">
            <v>NC</v>
          </cell>
          <cell r="J150">
            <v>36650</v>
          </cell>
          <cell r="K150">
            <v>100450</v>
          </cell>
          <cell r="L150">
            <v>2025</v>
          </cell>
          <cell r="M150">
            <v>46900</v>
          </cell>
          <cell r="N150">
            <v>41300</v>
          </cell>
          <cell r="O150">
            <v>45700</v>
          </cell>
          <cell r="P150">
            <v>40200</v>
          </cell>
          <cell r="Q150">
            <v>39700</v>
          </cell>
          <cell r="R150">
            <v>45100</v>
          </cell>
          <cell r="S150">
            <v>47100</v>
          </cell>
          <cell r="T150">
            <v>53900</v>
          </cell>
          <cell r="U150">
            <v>55800</v>
          </cell>
          <cell r="V150">
            <v>48400</v>
          </cell>
          <cell r="W150">
            <v>56500</v>
          </cell>
          <cell r="X150">
            <v>62800</v>
          </cell>
          <cell r="Y150">
            <v>66400</v>
          </cell>
          <cell r="Z150">
            <v>66300</v>
          </cell>
          <cell r="AA150">
            <v>25100</v>
          </cell>
          <cell r="AB150">
            <v>24150</v>
          </cell>
          <cell r="AC150">
            <v>24700</v>
          </cell>
          <cell r="AD150">
            <v>25400</v>
          </cell>
          <cell r="AE150">
            <v>24150</v>
          </cell>
          <cell r="AF150">
            <v>24350</v>
          </cell>
          <cell r="AG150">
            <v>26150</v>
          </cell>
          <cell r="AH150">
            <v>27600</v>
          </cell>
          <cell r="AI150">
            <v>29050</v>
          </cell>
          <cell r="AJ150">
            <v>29250</v>
          </cell>
          <cell r="AK150">
            <v>32700</v>
          </cell>
          <cell r="AL150">
            <v>34600</v>
          </cell>
          <cell r="AM150">
            <v>36650</v>
          </cell>
          <cell r="AN150">
            <v>66300</v>
          </cell>
          <cell r="AO150">
            <v>25650</v>
          </cell>
          <cell r="AP150">
            <v>25650</v>
          </cell>
          <cell r="AQ150">
            <v>25650</v>
          </cell>
          <cell r="AR150">
            <v>25650</v>
          </cell>
          <cell r="AS150">
            <v>25650</v>
          </cell>
          <cell r="AT150">
            <v>25650</v>
          </cell>
          <cell r="AV150">
            <v>29450</v>
          </cell>
          <cell r="AW150">
            <v>30500</v>
          </cell>
          <cell r="AX150">
            <v>30500</v>
          </cell>
          <cell r="BB150" t="str">
            <v>Special</v>
          </cell>
          <cell r="BC150" t="str">
            <v>Special</v>
          </cell>
          <cell r="BD150" t="str">
            <v>Special</v>
          </cell>
          <cell r="BE150" t="str">
            <v>Special</v>
          </cell>
          <cell r="BF150" t="str">
            <v>Special</v>
          </cell>
          <cell r="BG150" t="str">
            <v>Special</v>
          </cell>
          <cell r="BH150" t="str">
            <v>Regular</v>
          </cell>
          <cell r="BI150" t="str">
            <v>Special</v>
          </cell>
          <cell r="BJ150" t="str">
            <v>Special</v>
          </cell>
          <cell r="BK150" t="str">
            <v>Special</v>
          </cell>
          <cell r="BL150" t="str">
            <v>Regular</v>
          </cell>
          <cell r="BM150" t="str">
            <v>Regular</v>
          </cell>
          <cell r="BN150" t="str">
            <v>Regular</v>
          </cell>
          <cell r="BO150">
            <v>803</v>
          </cell>
          <cell r="BP150">
            <v>807</v>
          </cell>
          <cell r="BQ150">
            <v>930</v>
          </cell>
          <cell r="BR150">
            <v>1255</v>
          </cell>
          <cell r="BS150">
            <v>1442</v>
          </cell>
          <cell r="BT150">
            <v>963.59999999999991</v>
          </cell>
          <cell r="BU150">
            <v>1204.5</v>
          </cell>
          <cell r="BV150">
            <v>968.4</v>
          </cell>
          <cell r="BW150">
            <v>1210.5</v>
          </cell>
          <cell r="BX150">
            <v>1116</v>
          </cell>
          <cell r="BY150">
            <v>1395</v>
          </cell>
          <cell r="BZ150">
            <v>1506</v>
          </cell>
          <cell r="CA150">
            <v>1882.5</v>
          </cell>
          <cell r="CB150">
            <v>1730.4</v>
          </cell>
          <cell r="CC150">
            <v>2163</v>
          </cell>
          <cell r="CD150">
            <v>100450</v>
          </cell>
          <cell r="CE150">
            <v>2025</v>
          </cell>
          <cell r="CF150" t="str">
            <v>Regular</v>
          </cell>
        </row>
        <row r="151">
          <cell r="G151" t="str">
            <v>37175</v>
          </cell>
          <cell r="H151" t="str">
            <v>Transylvania County</v>
          </cell>
          <cell r="I151" t="str">
            <v>NC</v>
          </cell>
          <cell r="J151">
            <v>38500</v>
          </cell>
          <cell r="K151">
            <v>100450</v>
          </cell>
          <cell r="L151">
            <v>2025</v>
          </cell>
          <cell r="M151">
            <v>56200</v>
          </cell>
          <cell r="N151">
            <v>56000</v>
          </cell>
          <cell r="O151">
            <v>55600</v>
          </cell>
          <cell r="P151">
            <v>54100</v>
          </cell>
          <cell r="Q151">
            <v>53100</v>
          </cell>
          <cell r="R151">
            <v>53900</v>
          </cell>
          <cell r="S151">
            <v>55100</v>
          </cell>
          <cell r="T151">
            <v>56100</v>
          </cell>
          <cell r="U151">
            <v>56700</v>
          </cell>
          <cell r="V151">
            <v>59100</v>
          </cell>
          <cell r="W151">
            <v>68600</v>
          </cell>
          <cell r="X151">
            <v>78300</v>
          </cell>
          <cell r="Y151">
            <v>82400</v>
          </cell>
          <cell r="Z151">
            <v>88300</v>
          </cell>
          <cell r="AA151">
            <v>28100</v>
          </cell>
          <cell r="AB151">
            <v>28000</v>
          </cell>
          <cell r="AC151">
            <v>27800</v>
          </cell>
          <cell r="AD151">
            <v>27050</v>
          </cell>
          <cell r="AE151">
            <v>26550</v>
          </cell>
          <cell r="AF151">
            <v>26950</v>
          </cell>
          <cell r="AG151">
            <v>27550</v>
          </cell>
          <cell r="AH151">
            <v>28050</v>
          </cell>
          <cell r="AI151">
            <v>29050</v>
          </cell>
          <cell r="AJ151">
            <v>29550</v>
          </cell>
          <cell r="AK151">
            <v>33050</v>
          </cell>
          <cell r="AL151">
            <v>35000</v>
          </cell>
          <cell r="AM151">
            <v>38500</v>
          </cell>
          <cell r="AN151">
            <v>88300</v>
          </cell>
          <cell r="AO151">
            <v>28350</v>
          </cell>
          <cell r="AP151">
            <v>28350</v>
          </cell>
          <cell r="AQ151">
            <v>28350</v>
          </cell>
          <cell r="AR151">
            <v>28350</v>
          </cell>
          <cell r="AS151">
            <v>28350</v>
          </cell>
          <cell r="AT151">
            <v>28350</v>
          </cell>
          <cell r="AU151">
            <v>28350</v>
          </cell>
          <cell r="AV151">
            <v>28350</v>
          </cell>
          <cell r="AY151">
            <v>34300</v>
          </cell>
          <cell r="AZ151">
            <v>39150</v>
          </cell>
          <cell r="BA151">
            <v>41200</v>
          </cell>
          <cell r="BB151" t="str">
            <v>Special</v>
          </cell>
          <cell r="BC151" t="str">
            <v>Special</v>
          </cell>
          <cell r="BD151" t="str">
            <v>Special</v>
          </cell>
          <cell r="BE151" t="str">
            <v>Special</v>
          </cell>
          <cell r="BF151" t="str">
            <v>Special</v>
          </cell>
          <cell r="BG151" t="str">
            <v>Special</v>
          </cell>
          <cell r="BH151" t="str">
            <v>Special</v>
          </cell>
          <cell r="BI151" t="str">
            <v>Special</v>
          </cell>
          <cell r="BJ151" t="str">
            <v>Regular</v>
          </cell>
          <cell r="BK151" t="str">
            <v>Regular</v>
          </cell>
          <cell r="BL151" t="str">
            <v>Special</v>
          </cell>
          <cell r="BM151" t="str">
            <v>Special</v>
          </cell>
          <cell r="BN151" t="str">
            <v>Special</v>
          </cell>
          <cell r="BO151">
            <v>871</v>
          </cell>
          <cell r="BP151">
            <v>877</v>
          </cell>
          <cell r="BQ151">
            <v>1150</v>
          </cell>
          <cell r="BR151">
            <v>1386</v>
          </cell>
          <cell r="BS151">
            <v>1729</v>
          </cell>
          <cell r="BT151">
            <v>1045.2</v>
          </cell>
          <cell r="BU151">
            <v>1306.5</v>
          </cell>
          <cell r="BV151">
            <v>1052.4000000000001</v>
          </cell>
          <cell r="BW151">
            <v>1315.5</v>
          </cell>
          <cell r="BX151">
            <v>1380</v>
          </cell>
          <cell r="BY151">
            <v>1725</v>
          </cell>
          <cell r="BZ151">
            <v>1663.2</v>
          </cell>
          <cell r="CA151">
            <v>2079</v>
          </cell>
          <cell r="CB151">
            <v>2074.8000000000002</v>
          </cell>
          <cell r="CC151">
            <v>2593.5</v>
          </cell>
          <cell r="CD151">
            <v>100450</v>
          </cell>
          <cell r="CE151">
            <v>2025</v>
          </cell>
          <cell r="CF151" t="str">
            <v>Special</v>
          </cell>
          <cell r="CG151">
            <v>44150</v>
          </cell>
        </row>
        <row r="152">
          <cell r="G152" t="str">
            <v>45001</v>
          </cell>
          <cell r="H152" t="str">
            <v>Abbeville County</v>
          </cell>
          <cell r="I152" t="str">
            <v>SC</v>
          </cell>
          <cell r="J152">
            <v>34200</v>
          </cell>
          <cell r="K152">
            <v>100450</v>
          </cell>
          <cell r="L152">
            <v>2025</v>
          </cell>
          <cell r="M152">
            <v>46900</v>
          </cell>
          <cell r="N152">
            <v>48000</v>
          </cell>
          <cell r="O152">
            <v>48700</v>
          </cell>
          <cell r="P152">
            <v>49400</v>
          </cell>
          <cell r="Q152">
            <v>48500</v>
          </cell>
          <cell r="R152">
            <v>47100</v>
          </cell>
          <cell r="S152">
            <v>47300</v>
          </cell>
          <cell r="T152">
            <v>49500</v>
          </cell>
          <cell r="U152">
            <v>49000</v>
          </cell>
          <cell r="V152">
            <v>51200</v>
          </cell>
          <cell r="W152">
            <v>57600</v>
          </cell>
          <cell r="X152">
            <v>66100</v>
          </cell>
          <cell r="Y152">
            <v>70700</v>
          </cell>
          <cell r="Z152">
            <v>72400</v>
          </cell>
          <cell r="AA152">
            <v>24150</v>
          </cell>
          <cell r="AB152">
            <v>24000</v>
          </cell>
          <cell r="AC152">
            <v>24350</v>
          </cell>
          <cell r="AD152">
            <v>24700</v>
          </cell>
          <cell r="AE152">
            <v>24250</v>
          </cell>
          <cell r="AF152">
            <v>23550</v>
          </cell>
          <cell r="AG152">
            <v>24150</v>
          </cell>
          <cell r="AH152">
            <v>26150</v>
          </cell>
          <cell r="AI152">
            <v>26200</v>
          </cell>
          <cell r="AJ152">
            <v>26800</v>
          </cell>
          <cell r="AK152">
            <v>29400</v>
          </cell>
          <cell r="AL152">
            <v>31100</v>
          </cell>
          <cell r="AM152">
            <v>34200</v>
          </cell>
          <cell r="AN152">
            <v>72400</v>
          </cell>
          <cell r="AO152">
            <v>24700</v>
          </cell>
          <cell r="AP152">
            <v>24700</v>
          </cell>
          <cell r="AQ152">
            <v>24700</v>
          </cell>
          <cell r="AR152">
            <v>24900</v>
          </cell>
          <cell r="AS152">
            <v>24900</v>
          </cell>
          <cell r="AT152">
            <v>24900</v>
          </cell>
          <cell r="AU152">
            <v>24900</v>
          </cell>
          <cell r="AZ152">
            <v>33350</v>
          </cell>
          <cell r="BA152">
            <v>35650</v>
          </cell>
          <cell r="BB152" t="str">
            <v>Special</v>
          </cell>
          <cell r="BC152" t="str">
            <v>Special</v>
          </cell>
          <cell r="BD152" t="str">
            <v>Special</v>
          </cell>
          <cell r="BE152" t="str">
            <v>Special</v>
          </cell>
          <cell r="BF152" t="str">
            <v>Special</v>
          </cell>
          <cell r="BG152" t="str">
            <v>Special</v>
          </cell>
          <cell r="BH152" t="str">
            <v>Special</v>
          </cell>
          <cell r="BI152" t="str">
            <v>Regular</v>
          </cell>
          <cell r="BJ152" t="str">
            <v>Regular</v>
          </cell>
          <cell r="BK152" t="str">
            <v>Regular</v>
          </cell>
          <cell r="BL152" t="str">
            <v>Regular</v>
          </cell>
          <cell r="BM152" t="str">
            <v>Special</v>
          </cell>
          <cell r="BN152" t="str">
            <v>Special</v>
          </cell>
          <cell r="BO152">
            <v>705</v>
          </cell>
          <cell r="BP152">
            <v>711</v>
          </cell>
          <cell r="BQ152">
            <v>933</v>
          </cell>
          <cell r="BR152">
            <v>1232</v>
          </cell>
          <cell r="BS152">
            <v>1269</v>
          </cell>
          <cell r="BT152">
            <v>846</v>
          </cell>
          <cell r="BU152">
            <v>1057.5</v>
          </cell>
          <cell r="BV152">
            <v>853.19999999999993</v>
          </cell>
          <cell r="BW152">
            <v>1066.5</v>
          </cell>
          <cell r="BX152">
            <v>1119.5999999999999</v>
          </cell>
          <cell r="BY152">
            <v>1399.5</v>
          </cell>
          <cell r="BZ152">
            <v>1478.4</v>
          </cell>
          <cell r="CA152">
            <v>1848</v>
          </cell>
          <cell r="CB152">
            <v>1522.8</v>
          </cell>
          <cell r="CC152">
            <v>1903.5</v>
          </cell>
          <cell r="CD152">
            <v>100450</v>
          </cell>
          <cell r="CE152">
            <v>2025</v>
          </cell>
          <cell r="CF152" t="str">
            <v>Special</v>
          </cell>
          <cell r="CG152">
            <v>36500</v>
          </cell>
        </row>
        <row r="153">
          <cell r="G153" t="str">
            <v>45003</v>
          </cell>
          <cell r="H153" t="str">
            <v>Aiken County</v>
          </cell>
          <cell r="I153" t="str">
            <v>SC</v>
          </cell>
          <cell r="J153">
            <v>42900</v>
          </cell>
          <cell r="K153">
            <v>100450</v>
          </cell>
          <cell r="L153">
            <v>2025</v>
          </cell>
          <cell r="M153">
            <v>57900</v>
          </cell>
          <cell r="N153">
            <v>56800</v>
          </cell>
          <cell r="O153">
            <v>55900</v>
          </cell>
          <cell r="P153">
            <v>59100</v>
          </cell>
          <cell r="Q153">
            <v>59000</v>
          </cell>
          <cell r="R153">
            <v>62000</v>
          </cell>
          <cell r="S153">
            <v>62300</v>
          </cell>
          <cell r="T153">
            <v>62800</v>
          </cell>
          <cell r="U153">
            <v>65900</v>
          </cell>
          <cell r="V153">
            <v>69900</v>
          </cell>
          <cell r="W153">
            <v>74100</v>
          </cell>
          <cell r="X153">
            <v>78000</v>
          </cell>
          <cell r="Y153">
            <v>86800</v>
          </cell>
          <cell r="Z153">
            <v>88300</v>
          </cell>
          <cell r="AA153">
            <v>28950</v>
          </cell>
          <cell r="AB153">
            <v>28400</v>
          </cell>
          <cell r="AC153">
            <v>27950</v>
          </cell>
          <cell r="AD153">
            <v>29550</v>
          </cell>
          <cell r="AE153">
            <v>29500</v>
          </cell>
          <cell r="AF153">
            <v>31000</v>
          </cell>
          <cell r="AG153">
            <v>31150</v>
          </cell>
          <cell r="AH153">
            <v>31400</v>
          </cell>
          <cell r="AI153">
            <v>32950</v>
          </cell>
          <cell r="AJ153">
            <v>34550</v>
          </cell>
          <cell r="AK153">
            <v>37050</v>
          </cell>
          <cell r="AL153">
            <v>39000</v>
          </cell>
          <cell r="AM153">
            <v>42900</v>
          </cell>
          <cell r="AN153">
            <v>88300</v>
          </cell>
          <cell r="AP153">
            <v>28950</v>
          </cell>
          <cell r="AQ153">
            <v>28950</v>
          </cell>
          <cell r="AS153">
            <v>29550</v>
          </cell>
          <cell r="AX153">
            <v>34950</v>
          </cell>
          <cell r="BA153">
            <v>43400</v>
          </cell>
          <cell r="BB153" t="str">
            <v>Regular</v>
          </cell>
          <cell r="BC153" t="str">
            <v>Special</v>
          </cell>
          <cell r="BD153" t="str">
            <v>Special</v>
          </cell>
          <cell r="BE153" t="str">
            <v>Regular</v>
          </cell>
          <cell r="BF153" t="str">
            <v>Special</v>
          </cell>
          <cell r="BG153" t="str">
            <v>Regular</v>
          </cell>
          <cell r="BH153" t="str">
            <v>Regular</v>
          </cell>
          <cell r="BI153" t="str">
            <v>Regular</v>
          </cell>
          <cell r="BJ153" t="str">
            <v>Regular</v>
          </cell>
          <cell r="BK153" t="str">
            <v>Special</v>
          </cell>
          <cell r="BL153" t="str">
            <v>Regular</v>
          </cell>
          <cell r="BM153" t="str">
            <v>Regular</v>
          </cell>
          <cell r="BN153" t="str">
            <v>Special</v>
          </cell>
          <cell r="BO153">
            <v>868</v>
          </cell>
          <cell r="BP153">
            <v>1039</v>
          </cell>
          <cell r="BQ153">
            <v>1175</v>
          </cell>
          <cell r="BR153">
            <v>1545</v>
          </cell>
          <cell r="BS153">
            <v>1890</v>
          </cell>
          <cell r="BT153">
            <v>1041.5999999999999</v>
          </cell>
          <cell r="BU153">
            <v>1302</v>
          </cell>
          <cell r="BV153">
            <v>1246.8</v>
          </cell>
          <cell r="BW153">
            <v>1558.5</v>
          </cell>
          <cell r="BX153">
            <v>1410</v>
          </cell>
          <cell r="BY153">
            <v>1762.5</v>
          </cell>
          <cell r="BZ153">
            <v>1854</v>
          </cell>
          <cell r="CA153">
            <v>2317.5</v>
          </cell>
          <cell r="CB153">
            <v>2268</v>
          </cell>
          <cell r="CC153">
            <v>2835</v>
          </cell>
          <cell r="CD153">
            <v>100450</v>
          </cell>
          <cell r="CE153">
            <v>2025</v>
          </cell>
          <cell r="CF153" t="str">
            <v>Regular</v>
          </cell>
        </row>
        <row r="154">
          <cell r="G154" t="str">
            <v>45005</v>
          </cell>
          <cell r="H154" t="str">
            <v>Allendale County</v>
          </cell>
          <cell r="I154" t="str">
            <v>SC</v>
          </cell>
          <cell r="J154">
            <v>31150</v>
          </cell>
          <cell r="K154">
            <v>100450</v>
          </cell>
          <cell r="L154">
            <v>2025</v>
          </cell>
          <cell r="M154">
            <v>26200</v>
          </cell>
          <cell r="N154">
            <v>26700</v>
          </cell>
          <cell r="O154">
            <v>27200</v>
          </cell>
          <cell r="P154">
            <v>30200</v>
          </cell>
          <cell r="Q154">
            <v>31100</v>
          </cell>
          <cell r="R154">
            <v>32900</v>
          </cell>
          <cell r="S154">
            <v>36800</v>
          </cell>
          <cell r="T154">
            <v>36900</v>
          </cell>
          <cell r="U154">
            <v>36300</v>
          </cell>
          <cell r="V154">
            <v>40300</v>
          </cell>
          <cell r="W154">
            <v>54100</v>
          </cell>
          <cell r="X154">
            <v>53200</v>
          </cell>
          <cell r="Y154">
            <v>55500</v>
          </cell>
          <cell r="Z154">
            <v>56500</v>
          </cell>
          <cell r="AA154">
            <v>24150</v>
          </cell>
          <cell r="AB154">
            <v>23750</v>
          </cell>
          <cell r="AC154">
            <v>23850</v>
          </cell>
          <cell r="AD154">
            <v>23600</v>
          </cell>
          <cell r="AE154">
            <v>22450</v>
          </cell>
          <cell r="AF154">
            <v>22950</v>
          </cell>
          <cell r="AG154">
            <v>24150</v>
          </cell>
          <cell r="AH154">
            <v>26150</v>
          </cell>
          <cell r="AI154">
            <v>26200</v>
          </cell>
          <cell r="AJ154">
            <v>26800</v>
          </cell>
          <cell r="AK154">
            <v>29400</v>
          </cell>
          <cell r="AL154">
            <v>31100</v>
          </cell>
          <cell r="AM154">
            <v>31150</v>
          </cell>
          <cell r="AN154">
            <v>56500</v>
          </cell>
          <cell r="AO154">
            <v>24550</v>
          </cell>
          <cell r="AP154">
            <v>24550</v>
          </cell>
          <cell r="AQ154">
            <v>24550</v>
          </cell>
          <cell r="AR154">
            <v>24550</v>
          </cell>
          <cell r="AS154">
            <v>24550</v>
          </cell>
          <cell r="AT154">
            <v>24550</v>
          </cell>
          <cell r="AU154">
            <v>25600</v>
          </cell>
          <cell r="AX154">
            <v>28050</v>
          </cell>
          <cell r="AY154">
            <v>37650</v>
          </cell>
          <cell r="AZ154">
            <v>37650</v>
          </cell>
          <cell r="BA154">
            <v>38600</v>
          </cell>
          <cell r="BB154" t="str">
            <v>Special</v>
          </cell>
          <cell r="BC154" t="str">
            <v>Special</v>
          </cell>
          <cell r="BD154" t="str">
            <v>Special</v>
          </cell>
          <cell r="BE154" t="str">
            <v>Special</v>
          </cell>
          <cell r="BF154" t="str">
            <v>Special</v>
          </cell>
          <cell r="BG154" t="str">
            <v>Special</v>
          </cell>
          <cell r="BH154" t="str">
            <v>Special</v>
          </cell>
          <cell r="BI154" t="str">
            <v>Regular</v>
          </cell>
          <cell r="BJ154" t="str">
            <v>Regular</v>
          </cell>
          <cell r="BK154" t="str">
            <v>Special</v>
          </cell>
          <cell r="BL154" t="str">
            <v>Special</v>
          </cell>
          <cell r="BM154" t="str">
            <v>Special</v>
          </cell>
          <cell r="BN154" t="str">
            <v>Special</v>
          </cell>
          <cell r="BO154">
            <v>705</v>
          </cell>
          <cell r="BP154">
            <v>843</v>
          </cell>
          <cell r="BQ154">
            <v>933</v>
          </cell>
          <cell r="BR154">
            <v>1281</v>
          </cell>
          <cell r="BS154">
            <v>1286</v>
          </cell>
          <cell r="BT154">
            <v>846</v>
          </cell>
          <cell r="BU154">
            <v>1057.5</v>
          </cell>
          <cell r="BV154">
            <v>1011.6</v>
          </cell>
          <cell r="BW154">
            <v>1264.5</v>
          </cell>
          <cell r="BX154">
            <v>1119.5999999999999</v>
          </cell>
          <cell r="BY154">
            <v>1399.5</v>
          </cell>
          <cell r="BZ154">
            <v>1537.2</v>
          </cell>
          <cell r="CA154">
            <v>1921.5</v>
          </cell>
          <cell r="CB154">
            <v>1543.2</v>
          </cell>
          <cell r="CC154">
            <v>1929</v>
          </cell>
          <cell r="CD154">
            <v>100450</v>
          </cell>
          <cell r="CE154">
            <v>2025</v>
          </cell>
          <cell r="CF154" t="str">
            <v>Special</v>
          </cell>
          <cell r="CG154">
            <v>39300</v>
          </cell>
        </row>
        <row r="155">
          <cell r="G155" t="str">
            <v>45007</v>
          </cell>
          <cell r="H155" t="str">
            <v>Anderson County</v>
          </cell>
          <cell r="I155" t="str">
            <v>SC</v>
          </cell>
          <cell r="J155">
            <v>39950</v>
          </cell>
          <cell r="K155">
            <v>100450</v>
          </cell>
          <cell r="L155">
            <v>2025</v>
          </cell>
          <cell r="M155">
            <v>56100</v>
          </cell>
          <cell r="N155">
            <v>55200</v>
          </cell>
          <cell r="O155">
            <v>54200</v>
          </cell>
          <cell r="P155">
            <v>51100</v>
          </cell>
          <cell r="Q155">
            <v>51300</v>
          </cell>
          <cell r="R155">
            <v>53100</v>
          </cell>
          <cell r="S155">
            <v>60800</v>
          </cell>
          <cell r="T155">
            <v>60300</v>
          </cell>
          <cell r="U155">
            <v>65200</v>
          </cell>
          <cell r="V155">
            <v>69600</v>
          </cell>
          <cell r="W155">
            <v>73300</v>
          </cell>
          <cell r="X155">
            <v>75200</v>
          </cell>
          <cell r="Y155">
            <v>79900</v>
          </cell>
          <cell r="Z155">
            <v>87100</v>
          </cell>
          <cell r="AA155">
            <v>28050</v>
          </cell>
          <cell r="AB155">
            <v>27600</v>
          </cell>
          <cell r="AC155">
            <v>27100</v>
          </cell>
          <cell r="AD155">
            <v>25750</v>
          </cell>
          <cell r="AE155">
            <v>25650</v>
          </cell>
          <cell r="AF155">
            <v>26550</v>
          </cell>
          <cell r="AG155">
            <v>29550</v>
          </cell>
          <cell r="AH155">
            <v>30150</v>
          </cell>
          <cell r="AI155">
            <v>32500</v>
          </cell>
          <cell r="AJ155">
            <v>34100</v>
          </cell>
          <cell r="AK155">
            <v>36650</v>
          </cell>
          <cell r="AL155">
            <v>37600</v>
          </cell>
          <cell r="AM155">
            <v>39950</v>
          </cell>
          <cell r="AN155">
            <v>87100</v>
          </cell>
          <cell r="AO155">
            <v>29400</v>
          </cell>
          <cell r="AP155">
            <v>29400</v>
          </cell>
          <cell r="AQ155">
            <v>29400</v>
          </cell>
          <cell r="AR155">
            <v>29400</v>
          </cell>
          <cell r="AS155">
            <v>29400</v>
          </cell>
          <cell r="AT155">
            <v>29400</v>
          </cell>
          <cell r="AU155">
            <v>31850</v>
          </cell>
          <cell r="AV155">
            <v>31850</v>
          </cell>
          <cell r="AW155">
            <v>34150</v>
          </cell>
          <cell r="AX155">
            <v>36450</v>
          </cell>
          <cell r="AY155">
            <v>38400</v>
          </cell>
          <cell r="AZ155">
            <v>39400</v>
          </cell>
          <cell r="BA155">
            <v>41850</v>
          </cell>
          <cell r="BB155" t="str">
            <v>Special</v>
          </cell>
          <cell r="BC155" t="str">
            <v>Special</v>
          </cell>
          <cell r="BD155" t="str">
            <v>Special</v>
          </cell>
          <cell r="BE155" t="str">
            <v>Special</v>
          </cell>
          <cell r="BF155" t="str">
            <v>Special</v>
          </cell>
          <cell r="BG155" t="str">
            <v>Special</v>
          </cell>
          <cell r="BH155" t="str">
            <v>Special</v>
          </cell>
          <cell r="BI155" t="str">
            <v>Special</v>
          </cell>
          <cell r="BJ155" t="str">
            <v>Special</v>
          </cell>
          <cell r="BK155" t="str">
            <v>Special</v>
          </cell>
          <cell r="BL155" t="str">
            <v>Special</v>
          </cell>
          <cell r="BM155" t="str">
            <v>Special</v>
          </cell>
          <cell r="BN155" t="str">
            <v>Special</v>
          </cell>
          <cell r="BO155">
            <v>787</v>
          </cell>
          <cell r="BP155">
            <v>792</v>
          </cell>
          <cell r="BQ155">
            <v>947</v>
          </cell>
          <cell r="BR155">
            <v>1204</v>
          </cell>
          <cell r="BS155">
            <v>1581</v>
          </cell>
          <cell r="BT155">
            <v>944.4</v>
          </cell>
          <cell r="BU155">
            <v>1180.5</v>
          </cell>
          <cell r="BV155">
            <v>950.4</v>
          </cell>
          <cell r="BW155">
            <v>1188</v>
          </cell>
          <cell r="BX155">
            <v>1136.4000000000001</v>
          </cell>
          <cell r="BY155">
            <v>1420.5</v>
          </cell>
          <cell r="BZ155">
            <v>1444.8</v>
          </cell>
          <cell r="CA155">
            <v>1806</v>
          </cell>
          <cell r="CB155">
            <v>1897.2</v>
          </cell>
          <cell r="CC155">
            <v>2371.5</v>
          </cell>
          <cell r="CD155">
            <v>100450</v>
          </cell>
          <cell r="CE155">
            <v>2025</v>
          </cell>
          <cell r="CF155" t="str">
            <v>Special</v>
          </cell>
          <cell r="CG155">
            <v>45650</v>
          </cell>
        </row>
        <row r="156">
          <cell r="G156" t="str">
            <v>45009</v>
          </cell>
          <cell r="H156" t="str">
            <v>Bamberg County</v>
          </cell>
          <cell r="I156" t="str">
            <v>SC</v>
          </cell>
          <cell r="J156">
            <v>31500</v>
          </cell>
          <cell r="K156">
            <v>100450</v>
          </cell>
          <cell r="L156">
            <v>2025</v>
          </cell>
          <cell r="M156">
            <v>40900</v>
          </cell>
          <cell r="N156">
            <v>44200</v>
          </cell>
          <cell r="O156">
            <v>43200</v>
          </cell>
          <cell r="P156">
            <v>46600</v>
          </cell>
          <cell r="Q156">
            <v>44500</v>
          </cell>
          <cell r="R156">
            <v>44000</v>
          </cell>
          <cell r="S156">
            <v>42300</v>
          </cell>
          <cell r="T156">
            <v>44900</v>
          </cell>
          <cell r="U156">
            <v>49100</v>
          </cell>
          <cell r="V156">
            <v>49700</v>
          </cell>
          <cell r="W156">
            <v>57800</v>
          </cell>
          <cell r="X156">
            <v>62400</v>
          </cell>
          <cell r="Y156">
            <v>63000</v>
          </cell>
          <cell r="Z156">
            <v>66500</v>
          </cell>
          <cell r="AA156">
            <v>24150</v>
          </cell>
          <cell r="AB156">
            <v>23750</v>
          </cell>
          <cell r="AC156">
            <v>23850</v>
          </cell>
          <cell r="AD156">
            <v>23600</v>
          </cell>
          <cell r="AE156">
            <v>22450</v>
          </cell>
          <cell r="AF156">
            <v>22950</v>
          </cell>
          <cell r="AG156">
            <v>24150</v>
          </cell>
          <cell r="AH156">
            <v>26150</v>
          </cell>
          <cell r="AI156">
            <v>26200</v>
          </cell>
          <cell r="AJ156">
            <v>26800</v>
          </cell>
          <cell r="AK156">
            <v>29400</v>
          </cell>
          <cell r="AL156">
            <v>31100</v>
          </cell>
          <cell r="AM156">
            <v>31500</v>
          </cell>
          <cell r="AN156">
            <v>66500</v>
          </cell>
          <cell r="AO156">
            <v>27450</v>
          </cell>
          <cell r="AP156">
            <v>29700</v>
          </cell>
          <cell r="AQ156">
            <v>29700</v>
          </cell>
          <cell r="AR156">
            <v>31300</v>
          </cell>
          <cell r="AS156">
            <v>31300</v>
          </cell>
          <cell r="AT156">
            <v>31300</v>
          </cell>
          <cell r="AU156">
            <v>31300</v>
          </cell>
          <cell r="AV156">
            <v>31300</v>
          </cell>
          <cell r="AW156">
            <v>32950</v>
          </cell>
          <cell r="AX156">
            <v>33350</v>
          </cell>
          <cell r="AY156">
            <v>38800</v>
          </cell>
          <cell r="AZ156">
            <v>41900</v>
          </cell>
          <cell r="BA156">
            <v>42300</v>
          </cell>
          <cell r="BB156" t="str">
            <v>Special</v>
          </cell>
          <cell r="BC156" t="str">
            <v>Special</v>
          </cell>
          <cell r="BD156" t="str">
            <v>Special</v>
          </cell>
          <cell r="BE156" t="str">
            <v>Special</v>
          </cell>
          <cell r="BF156" t="str">
            <v>Special</v>
          </cell>
          <cell r="BG156" t="str">
            <v>Special</v>
          </cell>
          <cell r="BH156" t="str">
            <v>Special</v>
          </cell>
          <cell r="BI156" t="str">
            <v>Special</v>
          </cell>
          <cell r="BJ156" t="str">
            <v>Special</v>
          </cell>
          <cell r="BK156" t="str">
            <v>Special</v>
          </cell>
          <cell r="BL156" t="str">
            <v>Special</v>
          </cell>
          <cell r="BM156" t="str">
            <v>Special</v>
          </cell>
          <cell r="BN156" t="str">
            <v>Special</v>
          </cell>
          <cell r="BO156">
            <v>705</v>
          </cell>
          <cell r="BP156">
            <v>711</v>
          </cell>
          <cell r="BQ156">
            <v>933</v>
          </cell>
          <cell r="BR156">
            <v>1301</v>
          </cell>
          <cell r="BS156">
            <v>1305</v>
          </cell>
          <cell r="BT156">
            <v>846</v>
          </cell>
          <cell r="BU156">
            <v>1057.5</v>
          </cell>
          <cell r="BV156">
            <v>853.19999999999993</v>
          </cell>
          <cell r="BW156">
            <v>1066.5</v>
          </cell>
          <cell r="BX156">
            <v>1119.5999999999999</v>
          </cell>
          <cell r="BY156">
            <v>1399.5</v>
          </cell>
          <cell r="BZ156">
            <v>1561.2</v>
          </cell>
          <cell r="CA156">
            <v>1951.5</v>
          </cell>
          <cell r="CB156">
            <v>1566</v>
          </cell>
          <cell r="CC156">
            <v>1957.5</v>
          </cell>
          <cell r="CD156">
            <v>100450</v>
          </cell>
          <cell r="CE156">
            <v>2025</v>
          </cell>
          <cell r="CF156" t="str">
            <v>Special</v>
          </cell>
          <cell r="CG156">
            <v>44650</v>
          </cell>
        </row>
        <row r="157">
          <cell r="G157" t="str">
            <v>45011</v>
          </cell>
          <cell r="H157" t="str">
            <v>Barnwell County</v>
          </cell>
          <cell r="I157" t="str">
            <v>SC</v>
          </cell>
          <cell r="J157">
            <v>33750</v>
          </cell>
          <cell r="K157">
            <v>100450</v>
          </cell>
          <cell r="L157">
            <v>2025</v>
          </cell>
          <cell r="M157">
            <v>44800</v>
          </cell>
          <cell r="N157">
            <v>44400</v>
          </cell>
          <cell r="O157">
            <v>46000</v>
          </cell>
          <cell r="P157">
            <v>49900</v>
          </cell>
          <cell r="Q157">
            <v>45000</v>
          </cell>
          <cell r="R157">
            <v>44200</v>
          </cell>
          <cell r="S157">
            <v>46600</v>
          </cell>
          <cell r="T157">
            <v>48900</v>
          </cell>
          <cell r="U157">
            <v>48200</v>
          </cell>
          <cell r="V157">
            <v>52200</v>
          </cell>
          <cell r="W157">
            <v>56400</v>
          </cell>
          <cell r="X157">
            <v>60800</v>
          </cell>
          <cell r="Y157">
            <v>67500</v>
          </cell>
          <cell r="Z157">
            <v>61300</v>
          </cell>
          <cell r="AA157">
            <v>25150</v>
          </cell>
          <cell r="AB157">
            <v>23900</v>
          </cell>
          <cell r="AC157">
            <v>23850</v>
          </cell>
          <cell r="AD157">
            <v>24950</v>
          </cell>
          <cell r="AE157">
            <v>23750</v>
          </cell>
          <cell r="AF157">
            <v>22950</v>
          </cell>
          <cell r="AG157">
            <v>24150</v>
          </cell>
          <cell r="AH157">
            <v>26150</v>
          </cell>
          <cell r="AI157">
            <v>26200</v>
          </cell>
          <cell r="AJ157">
            <v>26800</v>
          </cell>
          <cell r="AK157">
            <v>29400</v>
          </cell>
          <cell r="AL157">
            <v>31100</v>
          </cell>
          <cell r="AM157">
            <v>33750</v>
          </cell>
          <cell r="AN157">
            <v>61300</v>
          </cell>
          <cell r="AO157">
            <v>33050</v>
          </cell>
          <cell r="AP157">
            <v>33050</v>
          </cell>
          <cell r="AQ157">
            <v>33700</v>
          </cell>
          <cell r="AR157">
            <v>36600</v>
          </cell>
          <cell r="AS157">
            <v>36600</v>
          </cell>
          <cell r="AT157">
            <v>36600</v>
          </cell>
          <cell r="AU157">
            <v>36600</v>
          </cell>
          <cell r="AV157">
            <v>36600</v>
          </cell>
          <cell r="AW157">
            <v>36600</v>
          </cell>
          <cell r="AX157">
            <v>38250</v>
          </cell>
          <cell r="AY157">
            <v>41350</v>
          </cell>
          <cell r="AZ157">
            <v>44550</v>
          </cell>
          <cell r="BA157">
            <v>49500</v>
          </cell>
          <cell r="BB157" t="str">
            <v>Special</v>
          </cell>
          <cell r="BC157" t="str">
            <v>Special</v>
          </cell>
          <cell r="BD157" t="str">
            <v>Special</v>
          </cell>
          <cell r="BE157" t="str">
            <v>Special</v>
          </cell>
          <cell r="BF157" t="str">
            <v>Special</v>
          </cell>
          <cell r="BG157" t="str">
            <v>Special</v>
          </cell>
          <cell r="BH157" t="str">
            <v>Special</v>
          </cell>
          <cell r="BI157" t="str">
            <v>Special</v>
          </cell>
          <cell r="BJ157" t="str">
            <v>Special</v>
          </cell>
          <cell r="BK157" t="str">
            <v>Special</v>
          </cell>
          <cell r="BL157" t="str">
            <v>Special</v>
          </cell>
          <cell r="BM157" t="str">
            <v>Special</v>
          </cell>
          <cell r="BN157" t="str">
            <v>Special</v>
          </cell>
          <cell r="BO157">
            <v>705</v>
          </cell>
          <cell r="BP157">
            <v>711</v>
          </cell>
          <cell r="BQ157">
            <v>933</v>
          </cell>
          <cell r="BR157">
            <v>1169</v>
          </cell>
          <cell r="BS157">
            <v>1237</v>
          </cell>
          <cell r="BT157">
            <v>846</v>
          </cell>
          <cell r="BU157">
            <v>1057.5</v>
          </cell>
          <cell r="BV157">
            <v>853.19999999999993</v>
          </cell>
          <cell r="BW157">
            <v>1066.5</v>
          </cell>
          <cell r="BX157">
            <v>1119.5999999999999</v>
          </cell>
          <cell r="BY157">
            <v>1399.5</v>
          </cell>
          <cell r="BZ157">
            <v>1402.8</v>
          </cell>
          <cell r="CA157">
            <v>1753.5</v>
          </cell>
          <cell r="CB157">
            <v>1484.4</v>
          </cell>
          <cell r="CC157">
            <v>1855.5</v>
          </cell>
          <cell r="CD157">
            <v>100450</v>
          </cell>
          <cell r="CE157">
            <v>2025</v>
          </cell>
          <cell r="CF157" t="str">
            <v>Special</v>
          </cell>
          <cell r="CG157">
            <v>49500</v>
          </cell>
        </row>
        <row r="158">
          <cell r="G158" t="str">
            <v>45017</v>
          </cell>
          <cell r="H158" t="str">
            <v>Calhoun County</v>
          </cell>
          <cell r="I158" t="str">
            <v>SC</v>
          </cell>
          <cell r="J158">
            <v>43450</v>
          </cell>
          <cell r="K158">
            <v>100450</v>
          </cell>
          <cell r="L158">
            <v>2025</v>
          </cell>
          <cell r="M158">
            <v>64500</v>
          </cell>
          <cell r="N158">
            <v>60400</v>
          </cell>
          <cell r="O158">
            <v>58000</v>
          </cell>
          <cell r="P158">
            <v>64700</v>
          </cell>
          <cell r="Q158">
            <v>64100</v>
          </cell>
          <cell r="R158">
            <v>67000</v>
          </cell>
          <cell r="S158">
            <v>69900</v>
          </cell>
          <cell r="T158">
            <v>68900</v>
          </cell>
          <cell r="U158">
            <v>72600</v>
          </cell>
          <cell r="V158">
            <v>72100</v>
          </cell>
          <cell r="W158">
            <v>82400</v>
          </cell>
          <cell r="X158">
            <v>83900</v>
          </cell>
          <cell r="Y158">
            <v>86900</v>
          </cell>
          <cell r="Z158">
            <v>92700</v>
          </cell>
          <cell r="AA158">
            <v>32250</v>
          </cell>
          <cell r="AB158">
            <v>30650</v>
          </cell>
          <cell r="AC158">
            <v>29150</v>
          </cell>
          <cell r="AD158">
            <v>30850</v>
          </cell>
          <cell r="AE158">
            <v>32050</v>
          </cell>
          <cell r="AF158">
            <v>33500</v>
          </cell>
          <cell r="AG158">
            <v>34950</v>
          </cell>
          <cell r="AH158">
            <v>34450</v>
          </cell>
          <cell r="AI158">
            <v>36300</v>
          </cell>
          <cell r="AJ158">
            <v>36050</v>
          </cell>
          <cell r="AK158">
            <v>40300</v>
          </cell>
          <cell r="AL158">
            <v>41950</v>
          </cell>
          <cell r="AM158">
            <v>43450</v>
          </cell>
          <cell r="AN158">
            <v>92700</v>
          </cell>
          <cell r="AO158">
            <v>33000</v>
          </cell>
          <cell r="AP158">
            <v>33000</v>
          </cell>
          <cell r="AQ158">
            <v>33000</v>
          </cell>
          <cell r="AR158">
            <v>33100</v>
          </cell>
          <cell r="AS158">
            <v>33100</v>
          </cell>
          <cell r="AT158">
            <v>34300</v>
          </cell>
          <cell r="AU158">
            <v>35800</v>
          </cell>
          <cell r="AV158">
            <v>35800</v>
          </cell>
          <cell r="AW158">
            <v>37150</v>
          </cell>
          <cell r="AX158">
            <v>37150</v>
          </cell>
          <cell r="AY158">
            <v>42150</v>
          </cell>
          <cell r="AZ158">
            <v>42950</v>
          </cell>
          <cell r="BA158">
            <v>44500</v>
          </cell>
          <cell r="BB158" t="str">
            <v>Special</v>
          </cell>
          <cell r="BC158" t="str">
            <v>Special</v>
          </cell>
          <cell r="BD158" t="str">
            <v>Special</v>
          </cell>
          <cell r="BE158" t="str">
            <v>Special</v>
          </cell>
          <cell r="BF158" t="str">
            <v>Special</v>
          </cell>
          <cell r="BG158" t="str">
            <v>Special</v>
          </cell>
          <cell r="BH158" t="str">
            <v>Special</v>
          </cell>
          <cell r="BI158" t="str">
            <v>Special</v>
          </cell>
          <cell r="BJ158" t="str">
            <v>Special</v>
          </cell>
          <cell r="BK158" t="str">
            <v>Special</v>
          </cell>
          <cell r="BL158" t="str">
            <v>Special</v>
          </cell>
          <cell r="BM158" t="str">
            <v>Special</v>
          </cell>
          <cell r="BN158" t="str">
            <v>Special</v>
          </cell>
          <cell r="BO158">
            <v>1063</v>
          </cell>
          <cell r="BP158">
            <v>1172</v>
          </cell>
          <cell r="BQ158">
            <v>1298</v>
          </cell>
          <cell r="BR158">
            <v>1656</v>
          </cell>
          <cell r="BS158">
            <v>1991</v>
          </cell>
          <cell r="BT158">
            <v>1275.5999999999999</v>
          </cell>
          <cell r="BU158">
            <v>1594.5</v>
          </cell>
          <cell r="BV158">
            <v>1406.4</v>
          </cell>
          <cell r="BW158">
            <v>1758</v>
          </cell>
          <cell r="BX158">
            <v>1557.6</v>
          </cell>
          <cell r="BY158">
            <v>1947</v>
          </cell>
          <cell r="BZ158">
            <v>1987.2</v>
          </cell>
          <cell r="CA158">
            <v>2484</v>
          </cell>
          <cell r="CB158">
            <v>2389.1999999999998</v>
          </cell>
          <cell r="CC158">
            <v>2986.5</v>
          </cell>
          <cell r="CD158">
            <v>100450</v>
          </cell>
          <cell r="CE158">
            <v>2025</v>
          </cell>
          <cell r="CF158" t="str">
            <v>Special</v>
          </cell>
          <cell r="CG158">
            <v>47450</v>
          </cell>
        </row>
        <row r="159">
          <cell r="G159" t="str">
            <v>45021</v>
          </cell>
          <cell r="H159" t="str">
            <v>Cherokee County</v>
          </cell>
          <cell r="I159" t="str">
            <v>SC</v>
          </cell>
          <cell r="J159">
            <v>34100</v>
          </cell>
          <cell r="K159">
            <v>100450</v>
          </cell>
          <cell r="L159">
            <v>2025</v>
          </cell>
          <cell r="M159">
            <v>49100</v>
          </cell>
          <cell r="N159">
            <v>49100</v>
          </cell>
          <cell r="O159">
            <v>47300</v>
          </cell>
          <cell r="P159">
            <v>46000</v>
          </cell>
          <cell r="Q159">
            <v>44600</v>
          </cell>
          <cell r="R159">
            <v>46500</v>
          </cell>
          <cell r="S159">
            <v>48200</v>
          </cell>
          <cell r="T159">
            <v>48600</v>
          </cell>
          <cell r="U159">
            <v>52200</v>
          </cell>
          <cell r="V159">
            <v>52100</v>
          </cell>
          <cell r="W159">
            <v>57300</v>
          </cell>
          <cell r="X159">
            <v>65100</v>
          </cell>
          <cell r="Y159">
            <v>68200</v>
          </cell>
          <cell r="Z159">
            <v>72200</v>
          </cell>
          <cell r="AA159">
            <v>24550</v>
          </cell>
          <cell r="AB159">
            <v>24550</v>
          </cell>
          <cell r="AC159">
            <v>23850</v>
          </cell>
          <cell r="AD159">
            <v>23600</v>
          </cell>
          <cell r="AE159">
            <v>22450</v>
          </cell>
          <cell r="AF159">
            <v>23250</v>
          </cell>
          <cell r="AG159">
            <v>24150</v>
          </cell>
          <cell r="AH159">
            <v>26150</v>
          </cell>
          <cell r="AI159">
            <v>26200</v>
          </cell>
          <cell r="AJ159">
            <v>26800</v>
          </cell>
          <cell r="AK159">
            <v>29400</v>
          </cell>
          <cell r="AL159">
            <v>31100</v>
          </cell>
          <cell r="AM159">
            <v>34100</v>
          </cell>
          <cell r="AN159">
            <v>72200</v>
          </cell>
          <cell r="AO159">
            <v>29150</v>
          </cell>
          <cell r="AP159">
            <v>29150</v>
          </cell>
          <cell r="AQ159">
            <v>29150</v>
          </cell>
          <cell r="AR159">
            <v>29150</v>
          </cell>
          <cell r="AS159">
            <v>29150</v>
          </cell>
          <cell r="AT159">
            <v>29150</v>
          </cell>
          <cell r="AU159">
            <v>29150</v>
          </cell>
          <cell r="AV159">
            <v>29150</v>
          </cell>
          <cell r="AW159">
            <v>30700</v>
          </cell>
          <cell r="AX159">
            <v>30700</v>
          </cell>
          <cell r="AY159">
            <v>33700</v>
          </cell>
          <cell r="AZ159">
            <v>38250</v>
          </cell>
          <cell r="BA159">
            <v>40100</v>
          </cell>
          <cell r="BB159" t="str">
            <v>Special</v>
          </cell>
          <cell r="BC159" t="str">
            <v>Special</v>
          </cell>
          <cell r="BD159" t="str">
            <v>Special</v>
          </cell>
          <cell r="BE159" t="str">
            <v>Special</v>
          </cell>
          <cell r="BF159" t="str">
            <v>Special</v>
          </cell>
          <cell r="BG159" t="str">
            <v>Special</v>
          </cell>
          <cell r="BH159" t="str">
            <v>Special</v>
          </cell>
          <cell r="BI159" t="str">
            <v>Special</v>
          </cell>
          <cell r="BJ159" t="str">
            <v>Special</v>
          </cell>
          <cell r="BK159" t="str">
            <v>Special</v>
          </cell>
          <cell r="BL159" t="str">
            <v>Special</v>
          </cell>
          <cell r="BM159" t="str">
            <v>Special</v>
          </cell>
          <cell r="BN159" t="str">
            <v>Special</v>
          </cell>
          <cell r="BO159">
            <v>713</v>
          </cell>
          <cell r="BP159">
            <v>718</v>
          </cell>
          <cell r="BQ159">
            <v>942</v>
          </cell>
          <cell r="BR159">
            <v>1172</v>
          </cell>
          <cell r="BS159">
            <v>1354</v>
          </cell>
          <cell r="BT159">
            <v>855.6</v>
          </cell>
          <cell r="BU159">
            <v>1069.5</v>
          </cell>
          <cell r="BV159">
            <v>861.6</v>
          </cell>
          <cell r="BW159">
            <v>1077</v>
          </cell>
          <cell r="BX159">
            <v>1130.4000000000001</v>
          </cell>
          <cell r="BY159">
            <v>1413</v>
          </cell>
          <cell r="BZ159">
            <v>1406.4</v>
          </cell>
          <cell r="CA159">
            <v>1758</v>
          </cell>
          <cell r="CB159">
            <v>1624.8</v>
          </cell>
          <cell r="CC159">
            <v>2031</v>
          </cell>
          <cell r="CD159">
            <v>100450</v>
          </cell>
          <cell r="CE159">
            <v>2025</v>
          </cell>
          <cell r="CF159" t="str">
            <v>Special</v>
          </cell>
          <cell r="CG159">
            <v>42450</v>
          </cell>
        </row>
        <row r="160">
          <cell r="G160" t="str">
            <v>45023</v>
          </cell>
          <cell r="H160" t="str">
            <v>Chester County</v>
          </cell>
          <cell r="I160" t="str">
            <v>SC</v>
          </cell>
          <cell r="J160">
            <v>31800</v>
          </cell>
          <cell r="K160">
            <v>100450</v>
          </cell>
          <cell r="L160">
            <v>2025</v>
          </cell>
          <cell r="M160">
            <v>42700</v>
          </cell>
          <cell r="N160">
            <v>44700</v>
          </cell>
          <cell r="O160">
            <v>42700</v>
          </cell>
          <cell r="P160">
            <v>44200</v>
          </cell>
          <cell r="Q160">
            <v>43200</v>
          </cell>
          <cell r="R160">
            <v>44500</v>
          </cell>
          <cell r="S160">
            <v>44900</v>
          </cell>
          <cell r="T160">
            <v>50800</v>
          </cell>
          <cell r="U160">
            <v>54100</v>
          </cell>
          <cell r="V160">
            <v>57100</v>
          </cell>
          <cell r="W160">
            <v>61100</v>
          </cell>
          <cell r="X160">
            <v>61200</v>
          </cell>
          <cell r="Y160">
            <v>63600</v>
          </cell>
          <cell r="Z160">
            <v>66300</v>
          </cell>
          <cell r="AA160">
            <v>24150</v>
          </cell>
          <cell r="AB160">
            <v>23750</v>
          </cell>
          <cell r="AC160">
            <v>23850</v>
          </cell>
          <cell r="AD160">
            <v>23600</v>
          </cell>
          <cell r="AE160">
            <v>23800</v>
          </cell>
          <cell r="AF160">
            <v>22950</v>
          </cell>
          <cell r="AG160">
            <v>24150</v>
          </cell>
          <cell r="AH160">
            <v>26150</v>
          </cell>
          <cell r="AI160">
            <v>27050</v>
          </cell>
          <cell r="AJ160">
            <v>28400</v>
          </cell>
          <cell r="AK160">
            <v>30550</v>
          </cell>
          <cell r="AL160">
            <v>32350</v>
          </cell>
          <cell r="AM160">
            <v>31800</v>
          </cell>
          <cell r="AN160">
            <v>66300</v>
          </cell>
          <cell r="AO160">
            <v>24550</v>
          </cell>
          <cell r="AP160">
            <v>24550</v>
          </cell>
          <cell r="AQ160">
            <v>24550</v>
          </cell>
          <cell r="AR160">
            <v>24550</v>
          </cell>
          <cell r="AS160">
            <v>24550</v>
          </cell>
          <cell r="AT160">
            <v>24550</v>
          </cell>
          <cell r="AU160">
            <v>24550</v>
          </cell>
          <cell r="AW160">
            <v>27650</v>
          </cell>
          <cell r="AX160">
            <v>29200</v>
          </cell>
          <cell r="AY160">
            <v>31200</v>
          </cell>
          <cell r="BA160">
            <v>32500</v>
          </cell>
          <cell r="BB160" t="str">
            <v>Special</v>
          </cell>
          <cell r="BC160" t="str">
            <v>Special</v>
          </cell>
          <cell r="BD160" t="str">
            <v>Special</v>
          </cell>
          <cell r="BE160" t="str">
            <v>Special</v>
          </cell>
          <cell r="BF160" t="str">
            <v>Special</v>
          </cell>
          <cell r="BG160" t="str">
            <v>Special</v>
          </cell>
          <cell r="BH160" t="str">
            <v>Special</v>
          </cell>
          <cell r="BI160" t="str">
            <v>Regular</v>
          </cell>
          <cell r="BJ160" t="str">
            <v>Special</v>
          </cell>
          <cell r="BK160" t="str">
            <v>Special</v>
          </cell>
          <cell r="BL160" t="str">
            <v>Special</v>
          </cell>
          <cell r="BM160" t="str">
            <v>Regular</v>
          </cell>
          <cell r="BN160" t="str">
            <v>Special</v>
          </cell>
          <cell r="BO160">
            <v>835</v>
          </cell>
          <cell r="BP160">
            <v>840</v>
          </cell>
          <cell r="BQ160">
            <v>1051</v>
          </cell>
          <cell r="BR160">
            <v>1473</v>
          </cell>
          <cell r="BS160">
            <v>1610</v>
          </cell>
          <cell r="BT160">
            <v>1002</v>
          </cell>
          <cell r="BU160">
            <v>1252.5</v>
          </cell>
          <cell r="BV160">
            <v>1008</v>
          </cell>
          <cell r="BW160">
            <v>1260</v>
          </cell>
          <cell r="BX160">
            <v>1261.2</v>
          </cell>
          <cell r="BY160">
            <v>1576.5</v>
          </cell>
          <cell r="BZ160">
            <v>1767.6</v>
          </cell>
          <cell r="CA160">
            <v>2209.5</v>
          </cell>
          <cell r="CB160">
            <v>1932</v>
          </cell>
          <cell r="CC160">
            <v>2415</v>
          </cell>
          <cell r="CD160">
            <v>100450</v>
          </cell>
          <cell r="CE160">
            <v>2025</v>
          </cell>
          <cell r="CF160" t="str">
            <v>Regular</v>
          </cell>
        </row>
        <row r="161">
          <cell r="G161" t="str">
            <v>45037</v>
          </cell>
          <cell r="H161" t="str">
            <v>Edgefield County</v>
          </cell>
          <cell r="I161" t="str">
            <v>SC</v>
          </cell>
          <cell r="J161">
            <v>42900</v>
          </cell>
          <cell r="K161">
            <v>100450</v>
          </cell>
          <cell r="L161">
            <v>2025</v>
          </cell>
          <cell r="M161">
            <v>57900</v>
          </cell>
          <cell r="N161">
            <v>56800</v>
          </cell>
          <cell r="O161">
            <v>55900</v>
          </cell>
          <cell r="P161">
            <v>59100</v>
          </cell>
          <cell r="Q161">
            <v>59000</v>
          </cell>
          <cell r="R161">
            <v>62000</v>
          </cell>
          <cell r="S161">
            <v>62300</v>
          </cell>
          <cell r="T161">
            <v>62800</v>
          </cell>
          <cell r="U161">
            <v>65900</v>
          </cell>
          <cell r="V161">
            <v>69900</v>
          </cell>
          <cell r="W161">
            <v>74100</v>
          </cell>
          <cell r="X161">
            <v>78000</v>
          </cell>
          <cell r="Y161">
            <v>86800</v>
          </cell>
          <cell r="Z161">
            <v>88300</v>
          </cell>
          <cell r="AA161">
            <v>28950</v>
          </cell>
          <cell r="AB161">
            <v>28400</v>
          </cell>
          <cell r="AC161">
            <v>27950</v>
          </cell>
          <cell r="AD161">
            <v>29550</v>
          </cell>
          <cell r="AE161">
            <v>29500</v>
          </cell>
          <cell r="AF161">
            <v>31000</v>
          </cell>
          <cell r="AG161">
            <v>31150</v>
          </cell>
          <cell r="AH161">
            <v>31400</v>
          </cell>
          <cell r="AI161">
            <v>32950</v>
          </cell>
          <cell r="AJ161">
            <v>34550</v>
          </cell>
          <cell r="AK161">
            <v>37050</v>
          </cell>
          <cell r="AL161">
            <v>39000</v>
          </cell>
          <cell r="AM161">
            <v>42900</v>
          </cell>
          <cell r="AN161">
            <v>88300</v>
          </cell>
          <cell r="AP161">
            <v>28950</v>
          </cell>
          <cell r="AQ161">
            <v>28950</v>
          </cell>
          <cell r="AS161">
            <v>29550</v>
          </cell>
          <cell r="AX161">
            <v>34950</v>
          </cell>
          <cell r="BA161">
            <v>43400</v>
          </cell>
          <cell r="BB161" t="str">
            <v>Regular</v>
          </cell>
          <cell r="BC161" t="str">
            <v>Special</v>
          </cell>
          <cell r="BD161" t="str">
            <v>Special</v>
          </cell>
          <cell r="BE161" t="str">
            <v>Regular</v>
          </cell>
          <cell r="BF161" t="str">
            <v>Special</v>
          </cell>
          <cell r="BG161" t="str">
            <v>Regular</v>
          </cell>
          <cell r="BH161" t="str">
            <v>Regular</v>
          </cell>
          <cell r="BI161" t="str">
            <v>Regular</v>
          </cell>
          <cell r="BJ161" t="str">
            <v>Regular</v>
          </cell>
          <cell r="BK161" t="str">
            <v>Special</v>
          </cell>
          <cell r="BL161" t="str">
            <v>Regular</v>
          </cell>
          <cell r="BM161" t="str">
            <v>Regular</v>
          </cell>
          <cell r="BN161" t="str">
            <v>Special</v>
          </cell>
          <cell r="BO161">
            <v>868</v>
          </cell>
          <cell r="BP161">
            <v>1039</v>
          </cell>
          <cell r="BQ161">
            <v>1175</v>
          </cell>
          <cell r="BR161">
            <v>1545</v>
          </cell>
          <cell r="BS161">
            <v>1890</v>
          </cell>
          <cell r="BT161">
            <v>1041.5999999999999</v>
          </cell>
          <cell r="BU161">
            <v>1302</v>
          </cell>
          <cell r="BV161">
            <v>1246.8</v>
          </cell>
          <cell r="BW161">
            <v>1558.5</v>
          </cell>
          <cell r="BX161">
            <v>1410</v>
          </cell>
          <cell r="BY161">
            <v>1762.5</v>
          </cell>
          <cell r="BZ161">
            <v>1854</v>
          </cell>
          <cell r="CA161">
            <v>2317.5</v>
          </cell>
          <cell r="CB161">
            <v>2268</v>
          </cell>
          <cell r="CC161">
            <v>2835</v>
          </cell>
          <cell r="CD161">
            <v>100450</v>
          </cell>
          <cell r="CE161">
            <v>2025</v>
          </cell>
          <cell r="CF161" t="str">
            <v>Regular</v>
          </cell>
        </row>
        <row r="162">
          <cell r="G162" t="str">
            <v>45039</v>
          </cell>
          <cell r="H162" t="str">
            <v>Fairfield County</v>
          </cell>
          <cell r="I162" t="str">
            <v>SC</v>
          </cell>
          <cell r="J162">
            <v>43450</v>
          </cell>
          <cell r="K162">
            <v>100450</v>
          </cell>
          <cell r="L162">
            <v>2025</v>
          </cell>
          <cell r="M162">
            <v>64500</v>
          </cell>
          <cell r="N162">
            <v>60400</v>
          </cell>
          <cell r="O162">
            <v>58000</v>
          </cell>
          <cell r="P162">
            <v>64700</v>
          </cell>
          <cell r="Q162">
            <v>64100</v>
          </cell>
          <cell r="R162">
            <v>67000</v>
          </cell>
          <cell r="S162">
            <v>69900</v>
          </cell>
          <cell r="T162">
            <v>68900</v>
          </cell>
          <cell r="U162">
            <v>72600</v>
          </cell>
          <cell r="V162">
            <v>72100</v>
          </cell>
          <cell r="W162">
            <v>82400</v>
          </cell>
          <cell r="X162">
            <v>83900</v>
          </cell>
          <cell r="Y162">
            <v>86900</v>
          </cell>
          <cell r="Z162">
            <v>92700</v>
          </cell>
          <cell r="AA162">
            <v>32250</v>
          </cell>
          <cell r="AB162">
            <v>30650</v>
          </cell>
          <cell r="AC162">
            <v>29150</v>
          </cell>
          <cell r="AD162">
            <v>30850</v>
          </cell>
          <cell r="AE162">
            <v>32050</v>
          </cell>
          <cell r="AF162">
            <v>33500</v>
          </cell>
          <cell r="AG162">
            <v>34950</v>
          </cell>
          <cell r="AH162">
            <v>34450</v>
          </cell>
          <cell r="AI162">
            <v>36300</v>
          </cell>
          <cell r="AJ162">
            <v>36050</v>
          </cell>
          <cell r="AK162">
            <v>40300</v>
          </cell>
          <cell r="AL162">
            <v>41950</v>
          </cell>
          <cell r="AM162">
            <v>43450</v>
          </cell>
          <cell r="AN162">
            <v>92700</v>
          </cell>
          <cell r="AO162">
            <v>33000</v>
          </cell>
          <cell r="AP162">
            <v>33000</v>
          </cell>
          <cell r="AQ162">
            <v>33000</v>
          </cell>
          <cell r="AR162">
            <v>33100</v>
          </cell>
          <cell r="AS162">
            <v>33100</v>
          </cell>
          <cell r="AT162">
            <v>34300</v>
          </cell>
          <cell r="AU162">
            <v>35800</v>
          </cell>
          <cell r="AV162">
            <v>35800</v>
          </cell>
          <cell r="AW162">
            <v>37150</v>
          </cell>
          <cell r="AX162">
            <v>37150</v>
          </cell>
          <cell r="AY162">
            <v>42150</v>
          </cell>
          <cell r="AZ162">
            <v>42950</v>
          </cell>
          <cell r="BA162">
            <v>44500</v>
          </cell>
          <cell r="BB162" t="str">
            <v>Special</v>
          </cell>
          <cell r="BC162" t="str">
            <v>Special</v>
          </cell>
          <cell r="BD162" t="str">
            <v>Special</v>
          </cell>
          <cell r="BE162" t="str">
            <v>Special</v>
          </cell>
          <cell r="BF162" t="str">
            <v>Special</v>
          </cell>
          <cell r="BG162" t="str">
            <v>Special</v>
          </cell>
          <cell r="BH162" t="str">
            <v>Special</v>
          </cell>
          <cell r="BI162" t="str">
            <v>Special</v>
          </cell>
          <cell r="BJ162" t="str">
            <v>Special</v>
          </cell>
          <cell r="BK162" t="str">
            <v>Special</v>
          </cell>
          <cell r="BL162" t="str">
            <v>Special</v>
          </cell>
          <cell r="BM162" t="str">
            <v>Special</v>
          </cell>
          <cell r="BN162" t="str">
            <v>Special</v>
          </cell>
          <cell r="BO162">
            <v>1063</v>
          </cell>
          <cell r="BP162">
            <v>1172</v>
          </cell>
          <cell r="BQ162">
            <v>1298</v>
          </cell>
          <cell r="BR162">
            <v>1656</v>
          </cell>
          <cell r="BS162">
            <v>1991</v>
          </cell>
          <cell r="BT162">
            <v>1275.5999999999999</v>
          </cell>
          <cell r="BU162">
            <v>1594.5</v>
          </cell>
          <cell r="BV162">
            <v>1406.4</v>
          </cell>
          <cell r="BW162">
            <v>1758</v>
          </cell>
          <cell r="BX162">
            <v>1557.6</v>
          </cell>
          <cell r="BY162">
            <v>1947</v>
          </cell>
          <cell r="BZ162">
            <v>1987.2</v>
          </cell>
          <cell r="CA162">
            <v>2484</v>
          </cell>
          <cell r="CB162">
            <v>2389.1999999999998</v>
          </cell>
          <cell r="CC162">
            <v>2986.5</v>
          </cell>
          <cell r="CD162">
            <v>100450</v>
          </cell>
          <cell r="CE162">
            <v>2025</v>
          </cell>
          <cell r="CF162" t="str">
            <v>Special</v>
          </cell>
          <cell r="CG162">
            <v>47450</v>
          </cell>
        </row>
        <row r="163">
          <cell r="G163" t="str">
            <v>45045</v>
          </cell>
          <cell r="H163" t="str">
            <v>Greenville County</v>
          </cell>
          <cell r="I163" t="str">
            <v>SC</v>
          </cell>
          <cell r="J163">
            <v>44300</v>
          </cell>
          <cell r="K163">
            <v>100450</v>
          </cell>
          <cell r="L163">
            <v>2025</v>
          </cell>
          <cell r="M163">
            <v>59000</v>
          </cell>
          <cell r="N163">
            <v>58000</v>
          </cell>
          <cell r="O163">
            <v>58200</v>
          </cell>
          <cell r="P163">
            <v>58000</v>
          </cell>
          <cell r="Q163">
            <v>63500</v>
          </cell>
          <cell r="R163">
            <v>62100</v>
          </cell>
          <cell r="S163">
            <v>66500</v>
          </cell>
          <cell r="T163">
            <v>71700</v>
          </cell>
          <cell r="U163">
            <v>74900</v>
          </cell>
          <cell r="V163">
            <v>77200</v>
          </cell>
          <cell r="W163">
            <v>85200</v>
          </cell>
          <cell r="X163">
            <v>89000</v>
          </cell>
          <cell r="Y163">
            <v>88600</v>
          </cell>
          <cell r="Z163">
            <v>97300</v>
          </cell>
          <cell r="AA163">
            <v>29500</v>
          </cell>
          <cell r="AB163">
            <v>29000</v>
          </cell>
          <cell r="AC163">
            <v>29100</v>
          </cell>
          <cell r="AD163">
            <v>29000</v>
          </cell>
          <cell r="AE163">
            <v>30450</v>
          </cell>
          <cell r="AF163">
            <v>31050</v>
          </cell>
          <cell r="AG163">
            <v>33250</v>
          </cell>
          <cell r="AH163">
            <v>35850</v>
          </cell>
          <cell r="AI163">
            <v>37450</v>
          </cell>
          <cell r="AJ163">
            <v>38600</v>
          </cell>
          <cell r="AK163">
            <v>42600</v>
          </cell>
          <cell r="AL163">
            <v>44500</v>
          </cell>
          <cell r="AM163">
            <v>44300</v>
          </cell>
          <cell r="AN163">
            <v>97300</v>
          </cell>
          <cell r="AO163">
            <v>30250</v>
          </cell>
          <cell r="AP163">
            <v>30250</v>
          </cell>
          <cell r="AQ163">
            <v>30250</v>
          </cell>
          <cell r="AR163">
            <v>30250</v>
          </cell>
          <cell r="AS163">
            <v>32550</v>
          </cell>
          <cell r="AT163">
            <v>32550</v>
          </cell>
          <cell r="AU163">
            <v>34100</v>
          </cell>
          <cell r="AV163">
            <v>36750</v>
          </cell>
          <cell r="AW163">
            <v>38400</v>
          </cell>
          <cell r="AX163">
            <v>39600</v>
          </cell>
          <cell r="AY163">
            <v>43700</v>
          </cell>
          <cell r="AZ163">
            <v>45650</v>
          </cell>
          <cell r="BA163">
            <v>45650</v>
          </cell>
          <cell r="BB163" t="str">
            <v>Special</v>
          </cell>
          <cell r="BC163" t="str">
            <v>Special</v>
          </cell>
          <cell r="BD163" t="str">
            <v>Special</v>
          </cell>
          <cell r="BE163" t="str">
            <v>Special</v>
          </cell>
          <cell r="BF163" t="str">
            <v>Special</v>
          </cell>
          <cell r="BG163" t="str">
            <v>Special</v>
          </cell>
          <cell r="BH163" t="str">
            <v>Special</v>
          </cell>
          <cell r="BI163" t="str">
            <v>Special</v>
          </cell>
          <cell r="BJ163" t="str">
            <v>Special</v>
          </cell>
          <cell r="BK163" t="str">
            <v>Special</v>
          </cell>
          <cell r="BL163" t="str">
            <v>Special</v>
          </cell>
          <cell r="BM163" t="str">
            <v>Special</v>
          </cell>
          <cell r="BN163" t="str">
            <v>Special</v>
          </cell>
          <cell r="BO163">
            <v>1136</v>
          </cell>
          <cell r="BP163">
            <v>1180</v>
          </cell>
          <cell r="BQ163">
            <v>1306</v>
          </cell>
          <cell r="BR163">
            <v>1599</v>
          </cell>
          <cell r="BS163">
            <v>1911</v>
          </cell>
          <cell r="BT163">
            <v>1363.2</v>
          </cell>
          <cell r="BU163">
            <v>1704</v>
          </cell>
          <cell r="BV163">
            <v>1416</v>
          </cell>
          <cell r="BW163">
            <v>1770</v>
          </cell>
          <cell r="BX163">
            <v>1567.2</v>
          </cell>
          <cell r="BY163">
            <v>1959</v>
          </cell>
          <cell r="BZ163">
            <v>1918.8</v>
          </cell>
          <cell r="CA163">
            <v>2398.5</v>
          </cell>
          <cell r="CB163">
            <v>2293.1999999999998</v>
          </cell>
          <cell r="CC163">
            <v>2866.5</v>
          </cell>
          <cell r="CD163">
            <v>100450</v>
          </cell>
          <cell r="CE163">
            <v>2025</v>
          </cell>
          <cell r="CF163" t="str">
            <v>Special</v>
          </cell>
          <cell r="CG163">
            <v>49900</v>
          </cell>
        </row>
        <row r="164">
          <cell r="G164" t="str">
            <v>45047</v>
          </cell>
          <cell r="H164" t="str">
            <v>Greenwood County</v>
          </cell>
          <cell r="I164" t="str">
            <v>SC</v>
          </cell>
          <cell r="J164">
            <v>31150</v>
          </cell>
          <cell r="K164">
            <v>100450</v>
          </cell>
          <cell r="L164">
            <v>2025</v>
          </cell>
          <cell r="M164">
            <v>53200</v>
          </cell>
          <cell r="N164">
            <v>44000</v>
          </cell>
          <cell r="O164">
            <v>52200</v>
          </cell>
          <cell r="P164">
            <v>45900</v>
          </cell>
          <cell r="Q164">
            <v>45500</v>
          </cell>
          <cell r="R164">
            <v>52100</v>
          </cell>
          <cell r="S164">
            <v>55900</v>
          </cell>
          <cell r="T164">
            <v>50000</v>
          </cell>
          <cell r="U164">
            <v>56300</v>
          </cell>
          <cell r="V164">
            <v>54800</v>
          </cell>
          <cell r="W164">
            <v>57000</v>
          </cell>
          <cell r="X164">
            <v>78800</v>
          </cell>
          <cell r="Y164">
            <v>60100</v>
          </cell>
          <cell r="Z164">
            <v>81900</v>
          </cell>
          <cell r="AA164">
            <v>26600</v>
          </cell>
          <cell r="AB164">
            <v>25300</v>
          </cell>
          <cell r="AC164">
            <v>26100</v>
          </cell>
          <cell r="AD164">
            <v>24800</v>
          </cell>
          <cell r="AE164">
            <v>23600</v>
          </cell>
          <cell r="AF164">
            <v>25250</v>
          </cell>
          <cell r="AG164">
            <v>27950</v>
          </cell>
          <cell r="AH164">
            <v>26600</v>
          </cell>
          <cell r="AI164">
            <v>28150</v>
          </cell>
          <cell r="AJ164">
            <v>27400</v>
          </cell>
          <cell r="AK164">
            <v>29400</v>
          </cell>
          <cell r="AL164">
            <v>31100</v>
          </cell>
          <cell r="AM164">
            <v>31150</v>
          </cell>
          <cell r="AN164">
            <v>81900</v>
          </cell>
          <cell r="AO164">
            <v>27250</v>
          </cell>
          <cell r="AP164">
            <v>27250</v>
          </cell>
          <cell r="AQ164">
            <v>27250</v>
          </cell>
          <cell r="AR164">
            <v>27250</v>
          </cell>
          <cell r="AS164">
            <v>27250</v>
          </cell>
          <cell r="AT164">
            <v>27250</v>
          </cell>
          <cell r="AU164">
            <v>28500</v>
          </cell>
          <cell r="AV164">
            <v>28500</v>
          </cell>
          <cell r="AW164">
            <v>28700</v>
          </cell>
          <cell r="AX164">
            <v>28700</v>
          </cell>
          <cell r="AZ164">
            <v>40200</v>
          </cell>
          <cell r="BA164">
            <v>40200</v>
          </cell>
          <cell r="BB164" t="str">
            <v>Special</v>
          </cell>
          <cell r="BC164" t="str">
            <v>Special</v>
          </cell>
          <cell r="BD164" t="str">
            <v>Special</v>
          </cell>
          <cell r="BE164" t="str">
            <v>Special</v>
          </cell>
          <cell r="BF164" t="str">
            <v>Special</v>
          </cell>
          <cell r="BG164" t="str">
            <v>Special</v>
          </cell>
          <cell r="BH164" t="str">
            <v>Special</v>
          </cell>
          <cell r="BI164" t="str">
            <v>Special</v>
          </cell>
          <cell r="BJ164" t="str">
            <v>Special</v>
          </cell>
          <cell r="BK164" t="str">
            <v>Special</v>
          </cell>
          <cell r="BL164" t="str">
            <v>Regular</v>
          </cell>
          <cell r="BM164" t="str">
            <v>Special</v>
          </cell>
          <cell r="BN164" t="str">
            <v>Special</v>
          </cell>
          <cell r="BO164">
            <v>781</v>
          </cell>
          <cell r="BP164">
            <v>786</v>
          </cell>
          <cell r="BQ164">
            <v>981</v>
          </cell>
          <cell r="BR164">
            <v>1186</v>
          </cell>
          <cell r="BS164">
            <v>1337</v>
          </cell>
          <cell r="BT164">
            <v>937.19999999999993</v>
          </cell>
          <cell r="BU164">
            <v>1171.5</v>
          </cell>
          <cell r="BV164">
            <v>943.19999999999993</v>
          </cell>
          <cell r="BW164">
            <v>1179</v>
          </cell>
          <cell r="BX164">
            <v>1177.2</v>
          </cell>
          <cell r="BY164">
            <v>1471.5</v>
          </cell>
          <cell r="BZ164">
            <v>1423.2</v>
          </cell>
          <cell r="CA164">
            <v>1779</v>
          </cell>
          <cell r="CB164">
            <v>1604.4</v>
          </cell>
          <cell r="CC164">
            <v>2005.5</v>
          </cell>
          <cell r="CD164">
            <v>100450</v>
          </cell>
          <cell r="CE164">
            <v>2025</v>
          </cell>
          <cell r="CF164" t="str">
            <v>Special</v>
          </cell>
          <cell r="CG164">
            <v>41750</v>
          </cell>
        </row>
        <row r="165">
          <cell r="G165" t="str">
            <v>45055</v>
          </cell>
          <cell r="H165" t="str">
            <v>Kershaw County</v>
          </cell>
          <cell r="I165" t="str">
            <v>SC</v>
          </cell>
          <cell r="J165">
            <v>39650</v>
          </cell>
          <cell r="K165">
            <v>100450</v>
          </cell>
          <cell r="L165">
            <v>2025</v>
          </cell>
          <cell r="M165">
            <v>56800</v>
          </cell>
          <cell r="N165">
            <v>56400</v>
          </cell>
          <cell r="O165">
            <v>54200</v>
          </cell>
          <cell r="P165">
            <v>56400</v>
          </cell>
          <cell r="Q165">
            <v>54000</v>
          </cell>
          <cell r="R165">
            <v>53800</v>
          </cell>
          <cell r="S165">
            <v>57100</v>
          </cell>
          <cell r="T165">
            <v>59400</v>
          </cell>
          <cell r="U165">
            <v>64400</v>
          </cell>
          <cell r="V165">
            <v>59300</v>
          </cell>
          <cell r="W165">
            <v>86200</v>
          </cell>
          <cell r="X165">
            <v>75500</v>
          </cell>
          <cell r="Y165">
            <v>81800</v>
          </cell>
          <cell r="Z165">
            <v>84400</v>
          </cell>
          <cell r="AA165">
            <v>28400</v>
          </cell>
          <cell r="AB165">
            <v>28200</v>
          </cell>
          <cell r="AC165">
            <v>27100</v>
          </cell>
          <cell r="AD165">
            <v>28200</v>
          </cell>
          <cell r="AE165">
            <v>27000</v>
          </cell>
          <cell r="AF165">
            <v>26900</v>
          </cell>
          <cell r="AG165">
            <v>28550</v>
          </cell>
          <cell r="AH165">
            <v>29700</v>
          </cell>
          <cell r="AI165">
            <v>32050</v>
          </cell>
          <cell r="AJ165">
            <v>30450</v>
          </cell>
          <cell r="AK165">
            <v>34050</v>
          </cell>
          <cell r="AL165">
            <v>36050</v>
          </cell>
          <cell r="AM165">
            <v>39650</v>
          </cell>
          <cell r="AN165">
            <v>84400</v>
          </cell>
          <cell r="AO165">
            <v>28650</v>
          </cell>
          <cell r="AP165">
            <v>28650</v>
          </cell>
          <cell r="AQ165">
            <v>28650</v>
          </cell>
          <cell r="AR165">
            <v>28650</v>
          </cell>
          <cell r="AS165">
            <v>28650</v>
          </cell>
          <cell r="AT165">
            <v>28650</v>
          </cell>
          <cell r="AU165">
            <v>28800</v>
          </cell>
          <cell r="AV165">
            <v>30000</v>
          </cell>
          <cell r="AW165">
            <v>32500</v>
          </cell>
          <cell r="AX165">
            <v>32500</v>
          </cell>
          <cell r="AY165">
            <v>43500</v>
          </cell>
          <cell r="AZ165">
            <v>43500</v>
          </cell>
          <cell r="BA165">
            <v>43500</v>
          </cell>
          <cell r="BB165" t="str">
            <v>Special</v>
          </cell>
          <cell r="BC165" t="str">
            <v>Special</v>
          </cell>
          <cell r="BD165" t="str">
            <v>Special</v>
          </cell>
          <cell r="BE165" t="str">
            <v>Special</v>
          </cell>
          <cell r="BF165" t="str">
            <v>Special</v>
          </cell>
          <cell r="BG165" t="str">
            <v>Special</v>
          </cell>
          <cell r="BH165" t="str">
            <v>Special</v>
          </cell>
          <cell r="BI165" t="str">
            <v>Special</v>
          </cell>
          <cell r="BJ165" t="str">
            <v>Special</v>
          </cell>
          <cell r="BK165" t="str">
            <v>Special</v>
          </cell>
          <cell r="BL165" t="str">
            <v>Special</v>
          </cell>
          <cell r="BM165" t="str">
            <v>Special</v>
          </cell>
          <cell r="BN165" t="str">
            <v>Special</v>
          </cell>
          <cell r="BO165">
            <v>795</v>
          </cell>
          <cell r="BP165">
            <v>800</v>
          </cell>
          <cell r="BQ165">
            <v>987</v>
          </cell>
          <cell r="BR165">
            <v>1189</v>
          </cell>
          <cell r="BS165">
            <v>1342</v>
          </cell>
          <cell r="BT165">
            <v>954</v>
          </cell>
          <cell r="BU165">
            <v>1192.5</v>
          </cell>
          <cell r="BV165">
            <v>960</v>
          </cell>
          <cell r="BW165">
            <v>1200</v>
          </cell>
          <cell r="BX165">
            <v>1184.4000000000001</v>
          </cell>
          <cell r="BY165">
            <v>1480.5</v>
          </cell>
          <cell r="BZ165">
            <v>1426.8</v>
          </cell>
          <cell r="CA165">
            <v>1783.5</v>
          </cell>
          <cell r="CB165">
            <v>1610.4</v>
          </cell>
          <cell r="CC165">
            <v>2013</v>
          </cell>
          <cell r="CD165">
            <v>100450</v>
          </cell>
          <cell r="CE165">
            <v>2025</v>
          </cell>
          <cell r="CF165" t="str">
            <v>Special</v>
          </cell>
          <cell r="CG165">
            <v>43500</v>
          </cell>
        </row>
        <row r="166">
          <cell r="G166" t="str">
            <v>45057</v>
          </cell>
          <cell r="H166" t="str">
            <v>Lancaster County</v>
          </cell>
          <cell r="I166" t="str">
            <v>SC</v>
          </cell>
          <cell r="J166">
            <v>42700</v>
          </cell>
          <cell r="K166">
            <v>100450</v>
          </cell>
          <cell r="L166">
            <v>2025</v>
          </cell>
          <cell r="M166">
            <v>50900</v>
          </cell>
          <cell r="N166">
            <v>44400</v>
          </cell>
          <cell r="O166">
            <v>52600</v>
          </cell>
          <cell r="P166">
            <v>56400</v>
          </cell>
          <cell r="Q166">
            <v>50000</v>
          </cell>
          <cell r="R166">
            <v>57700</v>
          </cell>
          <cell r="S166">
            <v>56800</v>
          </cell>
          <cell r="T166">
            <v>74700</v>
          </cell>
          <cell r="U166">
            <v>79000</v>
          </cell>
          <cell r="V166">
            <v>73300</v>
          </cell>
          <cell r="W166">
            <v>77300</v>
          </cell>
          <cell r="X166">
            <v>99000</v>
          </cell>
          <cell r="Y166">
            <v>85400</v>
          </cell>
          <cell r="Z166">
            <v>93700</v>
          </cell>
          <cell r="AA166">
            <v>25450</v>
          </cell>
          <cell r="AB166">
            <v>24200</v>
          </cell>
          <cell r="AC166">
            <v>25400</v>
          </cell>
          <cell r="AD166">
            <v>26900</v>
          </cell>
          <cell r="AE166">
            <v>25600</v>
          </cell>
          <cell r="AF166">
            <v>27350</v>
          </cell>
          <cell r="AG166">
            <v>28400</v>
          </cell>
          <cell r="AH166">
            <v>31200</v>
          </cell>
          <cell r="AI166">
            <v>33650</v>
          </cell>
          <cell r="AJ166">
            <v>35300</v>
          </cell>
          <cell r="AK166">
            <v>38650</v>
          </cell>
          <cell r="AL166">
            <v>40900</v>
          </cell>
          <cell r="AM166">
            <v>42700</v>
          </cell>
          <cell r="AN166">
            <v>93700</v>
          </cell>
          <cell r="AO166">
            <v>25700</v>
          </cell>
          <cell r="AP166">
            <v>25700</v>
          </cell>
          <cell r="AQ166">
            <v>26550</v>
          </cell>
          <cell r="AR166">
            <v>28500</v>
          </cell>
          <cell r="AS166">
            <v>28500</v>
          </cell>
          <cell r="AT166">
            <v>29150</v>
          </cell>
          <cell r="AU166">
            <v>29150</v>
          </cell>
          <cell r="AV166">
            <v>37750</v>
          </cell>
          <cell r="AW166">
            <v>39900</v>
          </cell>
          <cell r="AX166">
            <v>39900</v>
          </cell>
          <cell r="AY166">
            <v>39900</v>
          </cell>
          <cell r="AZ166">
            <v>50000</v>
          </cell>
          <cell r="BA166">
            <v>50000</v>
          </cell>
          <cell r="BB166" t="str">
            <v>Special</v>
          </cell>
          <cell r="BC166" t="str">
            <v>Special</v>
          </cell>
          <cell r="BD166" t="str">
            <v>Special</v>
          </cell>
          <cell r="BE166" t="str">
            <v>Special</v>
          </cell>
          <cell r="BF166" t="str">
            <v>Special</v>
          </cell>
          <cell r="BG166" t="str">
            <v>Special</v>
          </cell>
          <cell r="BH166" t="str">
            <v>Special</v>
          </cell>
          <cell r="BI166" t="str">
            <v>Special</v>
          </cell>
          <cell r="BJ166" t="str">
            <v>Special</v>
          </cell>
          <cell r="BK166" t="str">
            <v>Special</v>
          </cell>
          <cell r="BL166" t="str">
            <v>Special</v>
          </cell>
          <cell r="BM166" t="str">
            <v>Special</v>
          </cell>
          <cell r="BN166" t="str">
            <v>Special</v>
          </cell>
          <cell r="BO166">
            <v>963</v>
          </cell>
          <cell r="BP166">
            <v>987</v>
          </cell>
          <cell r="BQ166">
            <v>1108</v>
          </cell>
          <cell r="BR166">
            <v>1514</v>
          </cell>
          <cell r="BS166">
            <v>1666</v>
          </cell>
          <cell r="BT166">
            <v>1155.5999999999999</v>
          </cell>
          <cell r="BU166">
            <v>1444.5</v>
          </cell>
          <cell r="BV166">
            <v>1184.4000000000001</v>
          </cell>
          <cell r="BW166">
            <v>1480.5</v>
          </cell>
          <cell r="BX166">
            <v>1329.6</v>
          </cell>
          <cell r="BY166">
            <v>1662</v>
          </cell>
          <cell r="BZ166">
            <v>1816.8</v>
          </cell>
          <cell r="CA166">
            <v>2271</v>
          </cell>
          <cell r="CB166">
            <v>1999.2</v>
          </cell>
          <cell r="CC166">
            <v>2499</v>
          </cell>
          <cell r="CD166">
            <v>100450</v>
          </cell>
          <cell r="CE166">
            <v>2025</v>
          </cell>
          <cell r="CF166" t="str">
            <v>Special</v>
          </cell>
          <cell r="CG166">
            <v>50000</v>
          </cell>
        </row>
        <row r="167">
          <cell r="G167" t="str">
            <v>45059</v>
          </cell>
          <cell r="H167" t="str">
            <v>Laurens County</v>
          </cell>
          <cell r="I167" t="str">
            <v>SC</v>
          </cell>
          <cell r="J167">
            <v>34850</v>
          </cell>
          <cell r="K167">
            <v>100450</v>
          </cell>
          <cell r="L167">
            <v>2025</v>
          </cell>
          <cell r="M167">
            <v>49300</v>
          </cell>
          <cell r="N167">
            <v>46300</v>
          </cell>
          <cell r="O167">
            <v>44900</v>
          </cell>
          <cell r="P167">
            <v>43600</v>
          </cell>
          <cell r="Q167">
            <v>44500</v>
          </cell>
          <cell r="R167">
            <v>46100</v>
          </cell>
          <cell r="S167">
            <v>50800</v>
          </cell>
          <cell r="T167">
            <v>55500</v>
          </cell>
          <cell r="U167">
            <v>45900</v>
          </cell>
          <cell r="V167">
            <v>47500</v>
          </cell>
          <cell r="W167">
            <v>67000</v>
          </cell>
          <cell r="X167">
            <v>82300</v>
          </cell>
          <cell r="Y167">
            <v>70400</v>
          </cell>
          <cell r="Z167">
            <v>74400</v>
          </cell>
          <cell r="AA167">
            <v>24650</v>
          </cell>
          <cell r="AB167">
            <v>25300</v>
          </cell>
          <cell r="AC167">
            <v>24050</v>
          </cell>
          <cell r="AD167">
            <v>25450</v>
          </cell>
          <cell r="AE167">
            <v>24200</v>
          </cell>
          <cell r="AF167">
            <v>23050</v>
          </cell>
          <cell r="AG167">
            <v>25400</v>
          </cell>
          <cell r="AH167">
            <v>27750</v>
          </cell>
          <cell r="AI167">
            <v>26400</v>
          </cell>
          <cell r="AJ167">
            <v>26800</v>
          </cell>
          <cell r="AK167">
            <v>29950</v>
          </cell>
          <cell r="AL167">
            <v>31700</v>
          </cell>
          <cell r="AM167">
            <v>34850</v>
          </cell>
          <cell r="AN167">
            <v>74400</v>
          </cell>
          <cell r="AO167">
            <v>24850</v>
          </cell>
          <cell r="AQ167">
            <v>25300</v>
          </cell>
          <cell r="AS167">
            <v>25450</v>
          </cell>
          <cell r="AT167">
            <v>25450</v>
          </cell>
          <cell r="AU167">
            <v>25450</v>
          </cell>
          <cell r="AW167">
            <v>27750</v>
          </cell>
          <cell r="AX167">
            <v>27750</v>
          </cell>
          <cell r="AY167">
            <v>33500</v>
          </cell>
          <cell r="AZ167">
            <v>41150</v>
          </cell>
          <cell r="BA167">
            <v>41150</v>
          </cell>
          <cell r="BB167" t="str">
            <v>Special</v>
          </cell>
          <cell r="BC167" t="str">
            <v>Regular</v>
          </cell>
          <cell r="BD167" t="str">
            <v>Special</v>
          </cell>
          <cell r="BE167" t="str">
            <v>Regular</v>
          </cell>
          <cell r="BF167" t="str">
            <v>Special</v>
          </cell>
          <cell r="BG167" t="str">
            <v>Special</v>
          </cell>
          <cell r="BH167" t="str">
            <v>Special</v>
          </cell>
          <cell r="BI167" t="str">
            <v>Regular</v>
          </cell>
          <cell r="BJ167" t="str">
            <v>Special</v>
          </cell>
          <cell r="BK167" t="str">
            <v>Special</v>
          </cell>
          <cell r="BL167" t="str">
            <v>Special</v>
          </cell>
          <cell r="BM167" t="str">
            <v>Special</v>
          </cell>
          <cell r="BN167" t="str">
            <v>Special</v>
          </cell>
          <cell r="BO167">
            <v>707</v>
          </cell>
          <cell r="BP167">
            <v>711</v>
          </cell>
          <cell r="BQ167">
            <v>933</v>
          </cell>
          <cell r="BR167">
            <v>1135</v>
          </cell>
          <cell r="BS167">
            <v>1316</v>
          </cell>
          <cell r="BT167">
            <v>848.4</v>
          </cell>
          <cell r="BU167">
            <v>1060.5</v>
          </cell>
          <cell r="BV167">
            <v>853.19999999999993</v>
          </cell>
          <cell r="BW167">
            <v>1066.5</v>
          </cell>
          <cell r="BX167">
            <v>1119.5999999999999</v>
          </cell>
          <cell r="BY167">
            <v>1399.5</v>
          </cell>
          <cell r="BZ167">
            <v>1362</v>
          </cell>
          <cell r="CA167">
            <v>1702.5</v>
          </cell>
          <cell r="CB167">
            <v>1579.2</v>
          </cell>
          <cell r="CC167">
            <v>1974</v>
          </cell>
          <cell r="CD167">
            <v>100450</v>
          </cell>
          <cell r="CE167">
            <v>2025</v>
          </cell>
          <cell r="CF167" t="str">
            <v>Special</v>
          </cell>
          <cell r="CG167">
            <v>41150</v>
          </cell>
        </row>
        <row r="168">
          <cell r="G168" t="str">
            <v>45063</v>
          </cell>
          <cell r="H168" t="str">
            <v>Lexington County</v>
          </cell>
          <cell r="I168" t="str">
            <v>SC</v>
          </cell>
          <cell r="J168">
            <v>43450</v>
          </cell>
          <cell r="K168">
            <v>100450</v>
          </cell>
          <cell r="L168">
            <v>2025</v>
          </cell>
          <cell r="M168">
            <v>64500</v>
          </cell>
          <cell r="N168">
            <v>60400</v>
          </cell>
          <cell r="O168">
            <v>58000</v>
          </cell>
          <cell r="P168">
            <v>64700</v>
          </cell>
          <cell r="Q168">
            <v>64100</v>
          </cell>
          <cell r="R168">
            <v>67000</v>
          </cell>
          <cell r="S168">
            <v>69900</v>
          </cell>
          <cell r="T168">
            <v>68900</v>
          </cell>
          <cell r="U168">
            <v>72600</v>
          </cell>
          <cell r="V168">
            <v>72100</v>
          </cell>
          <cell r="W168">
            <v>82400</v>
          </cell>
          <cell r="X168">
            <v>83900</v>
          </cell>
          <cell r="Y168">
            <v>86900</v>
          </cell>
          <cell r="Z168">
            <v>92700</v>
          </cell>
          <cell r="AA168">
            <v>32250</v>
          </cell>
          <cell r="AB168">
            <v>30650</v>
          </cell>
          <cell r="AC168">
            <v>29150</v>
          </cell>
          <cell r="AD168">
            <v>30850</v>
          </cell>
          <cell r="AE168">
            <v>32050</v>
          </cell>
          <cell r="AF168">
            <v>33500</v>
          </cell>
          <cell r="AG168">
            <v>34950</v>
          </cell>
          <cell r="AH168">
            <v>34450</v>
          </cell>
          <cell r="AI168">
            <v>36300</v>
          </cell>
          <cell r="AJ168">
            <v>36050</v>
          </cell>
          <cell r="AK168">
            <v>40300</v>
          </cell>
          <cell r="AL168">
            <v>41950</v>
          </cell>
          <cell r="AM168">
            <v>43450</v>
          </cell>
          <cell r="AN168">
            <v>92700</v>
          </cell>
          <cell r="AO168">
            <v>33000</v>
          </cell>
          <cell r="AP168">
            <v>33000</v>
          </cell>
          <cell r="AQ168">
            <v>33000</v>
          </cell>
          <cell r="AR168">
            <v>33100</v>
          </cell>
          <cell r="AS168">
            <v>33100</v>
          </cell>
          <cell r="AT168">
            <v>34300</v>
          </cell>
          <cell r="AU168">
            <v>35800</v>
          </cell>
          <cell r="AV168">
            <v>35800</v>
          </cell>
          <cell r="AW168">
            <v>37150</v>
          </cell>
          <cell r="AX168">
            <v>37150</v>
          </cell>
          <cell r="AY168">
            <v>42150</v>
          </cell>
          <cell r="AZ168">
            <v>42950</v>
          </cell>
          <cell r="BA168">
            <v>44500</v>
          </cell>
          <cell r="BB168" t="str">
            <v>Special</v>
          </cell>
          <cell r="BC168" t="str">
            <v>Special</v>
          </cell>
          <cell r="BD168" t="str">
            <v>Special</v>
          </cell>
          <cell r="BE168" t="str">
            <v>Special</v>
          </cell>
          <cell r="BF168" t="str">
            <v>Special</v>
          </cell>
          <cell r="BG168" t="str">
            <v>Special</v>
          </cell>
          <cell r="BH168" t="str">
            <v>Special</v>
          </cell>
          <cell r="BI168" t="str">
            <v>Special</v>
          </cell>
          <cell r="BJ168" t="str">
            <v>Special</v>
          </cell>
          <cell r="BK168" t="str">
            <v>Special</v>
          </cell>
          <cell r="BL168" t="str">
            <v>Special</v>
          </cell>
          <cell r="BM168" t="str">
            <v>Special</v>
          </cell>
          <cell r="BN168" t="str">
            <v>Special</v>
          </cell>
          <cell r="BO168">
            <v>1063</v>
          </cell>
          <cell r="BP168">
            <v>1172</v>
          </cell>
          <cell r="BQ168">
            <v>1298</v>
          </cell>
          <cell r="BR168">
            <v>1656</v>
          </cell>
          <cell r="BS168">
            <v>1991</v>
          </cell>
          <cell r="BT168">
            <v>1275.5999999999999</v>
          </cell>
          <cell r="BU168">
            <v>1594.5</v>
          </cell>
          <cell r="BV168">
            <v>1406.4</v>
          </cell>
          <cell r="BW168">
            <v>1758</v>
          </cell>
          <cell r="BX168">
            <v>1557.6</v>
          </cell>
          <cell r="BY168">
            <v>1947</v>
          </cell>
          <cell r="BZ168">
            <v>1987.2</v>
          </cell>
          <cell r="CA168">
            <v>2484</v>
          </cell>
          <cell r="CB168">
            <v>2389.1999999999998</v>
          </cell>
          <cell r="CC168">
            <v>2986.5</v>
          </cell>
          <cell r="CD168">
            <v>100450</v>
          </cell>
          <cell r="CE168">
            <v>2025</v>
          </cell>
          <cell r="CF168" t="str">
            <v>Special</v>
          </cell>
          <cell r="CG168">
            <v>47450</v>
          </cell>
        </row>
        <row r="169">
          <cell r="G169" t="str">
            <v>45065</v>
          </cell>
          <cell r="H169" t="str">
            <v>Mccormick County</v>
          </cell>
          <cell r="I169" t="str">
            <v>SC</v>
          </cell>
          <cell r="J169">
            <v>37100</v>
          </cell>
          <cell r="K169">
            <v>100450</v>
          </cell>
          <cell r="L169">
            <v>2025</v>
          </cell>
          <cell r="M169">
            <v>42900</v>
          </cell>
          <cell r="N169">
            <v>45700</v>
          </cell>
          <cell r="O169">
            <v>48100</v>
          </cell>
          <cell r="P169">
            <v>51600</v>
          </cell>
          <cell r="Q169">
            <v>49600</v>
          </cell>
          <cell r="R169">
            <v>48300</v>
          </cell>
          <cell r="S169">
            <v>51600</v>
          </cell>
          <cell r="T169">
            <v>53200</v>
          </cell>
          <cell r="U169">
            <v>54800</v>
          </cell>
          <cell r="V169">
            <v>57100</v>
          </cell>
          <cell r="W169">
            <v>67300</v>
          </cell>
          <cell r="X169">
            <v>76500</v>
          </cell>
          <cell r="Y169">
            <v>81100</v>
          </cell>
          <cell r="Z169">
            <v>85800</v>
          </cell>
          <cell r="AA169">
            <v>24150</v>
          </cell>
          <cell r="AB169">
            <v>23750</v>
          </cell>
          <cell r="AC169">
            <v>24050</v>
          </cell>
          <cell r="AD169">
            <v>25450</v>
          </cell>
          <cell r="AE169">
            <v>24800</v>
          </cell>
          <cell r="AF169">
            <v>24150</v>
          </cell>
          <cell r="AG169">
            <v>25800</v>
          </cell>
          <cell r="AH169">
            <v>26600</v>
          </cell>
          <cell r="AI169">
            <v>27400</v>
          </cell>
          <cell r="AJ169">
            <v>28550</v>
          </cell>
          <cell r="AK169">
            <v>31900</v>
          </cell>
          <cell r="AL169">
            <v>33750</v>
          </cell>
          <cell r="AM169">
            <v>37100</v>
          </cell>
          <cell r="AN169">
            <v>85800</v>
          </cell>
          <cell r="AO169">
            <v>24700</v>
          </cell>
          <cell r="AP169">
            <v>24700</v>
          </cell>
          <cell r="AQ169">
            <v>24700</v>
          </cell>
          <cell r="AR169">
            <v>26100</v>
          </cell>
          <cell r="AS169">
            <v>26100</v>
          </cell>
          <cell r="AT169">
            <v>26100</v>
          </cell>
          <cell r="AU169">
            <v>26100</v>
          </cell>
          <cell r="AV169">
            <v>26900</v>
          </cell>
          <cell r="AW169">
            <v>27700</v>
          </cell>
          <cell r="AX169">
            <v>28850</v>
          </cell>
          <cell r="AY169">
            <v>34000</v>
          </cell>
          <cell r="AZ169">
            <v>38650</v>
          </cell>
          <cell r="BA169">
            <v>41000</v>
          </cell>
          <cell r="BB169" t="str">
            <v>Special</v>
          </cell>
          <cell r="BC169" t="str">
            <v>Special</v>
          </cell>
          <cell r="BD169" t="str">
            <v>Special</v>
          </cell>
          <cell r="BE169" t="str">
            <v>Special</v>
          </cell>
          <cell r="BF169" t="str">
            <v>Special</v>
          </cell>
          <cell r="BG169" t="str">
            <v>Special</v>
          </cell>
          <cell r="BH169" t="str">
            <v>Special</v>
          </cell>
          <cell r="BI169" t="str">
            <v>Special</v>
          </cell>
          <cell r="BJ169" t="str">
            <v>Special</v>
          </cell>
          <cell r="BK169" t="str">
            <v>Special</v>
          </cell>
          <cell r="BL169" t="str">
            <v>Special</v>
          </cell>
          <cell r="BM169" t="str">
            <v>Special</v>
          </cell>
          <cell r="BN169" t="str">
            <v>Special</v>
          </cell>
          <cell r="BO169">
            <v>734</v>
          </cell>
          <cell r="BP169">
            <v>741</v>
          </cell>
          <cell r="BQ169">
            <v>972</v>
          </cell>
          <cell r="BR169">
            <v>1263</v>
          </cell>
          <cell r="BS169">
            <v>1340</v>
          </cell>
          <cell r="BT169">
            <v>880.8</v>
          </cell>
          <cell r="BU169">
            <v>1101</v>
          </cell>
          <cell r="BV169">
            <v>889.19999999999993</v>
          </cell>
          <cell r="BW169">
            <v>1111.5</v>
          </cell>
          <cell r="BX169">
            <v>1166.4000000000001</v>
          </cell>
          <cell r="BY169">
            <v>1458</v>
          </cell>
          <cell r="BZ169">
            <v>1515.6</v>
          </cell>
          <cell r="CA169">
            <v>1894.5</v>
          </cell>
          <cell r="CB169">
            <v>1608</v>
          </cell>
          <cell r="CC169">
            <v>2010</v>
          </cell>
          <cell r="CD169">
            <v>100450</v>
          </cell>
          <cell r="CE169">
            <v>2025</v>
          </cell>
          <cell r="CF169" t="str">
            <v>Special</v>
          </cell>
          <cell r="CG169">
            <v>43350</v>
          </cell>
        </row>
        <row r="170">
          <cell r="G170" t="str">
            <v>45071</v>
          </cell>
          <cell r="H170" t="str">
            <v>Newberry County</v>
          </cell>
          <cell r="I170" t="str">
            <v>SC</v>
          </cell>
          <cell r="J170">
            <v>35750</v>
          </cell>
          <cell r="K170">
            <v>100450</v>
          </cell>
          <cell r="L170">
            <v>2025</v>
          </cell>
          <cell r="M170">
            <v>52500</v>
          </cell>
          <cell r="N170">
            <v>52700</v>
          </cell>
          <cell r="O170">
            <v>55100</v>
          </cell>
          <cell r="P170">
            <v>55800</v>
          </cell>
          <cell r="Q170">
            <v>55400</v>
          </cell>
          <cell r="R170">
            <v>53900</v>
          </cell>
          <cell r="S170">
            <v>53400</v>
          </cell>
          <cell r="T170">
            <v>52500</v>
          </cell>
          <cell r="U170">
            <v>51300</v>
          </cell>
          <cell r="V170">
            <v>54900</v>
          </cell>
          <cell r="W170">
            <v>65000</v>
          </cell>
          <cell r="X170">
            <v>71500</v>
          </cell>
          <cell r="Y170">
            <v>74200</v>
          </cell>
          <cell r="Z170">
            <v>79800</v>
          </cell>
          <cell r="AA170">
            <v>26250</v>
          </cell>
          <cell r="AB170">
            <v>26350</v>
          </cell>
          <cell r="AC170">
            <v>27550</v>
          </cell>
          <cell r="AD170">
            <v>27900</v>
          </cell>
          <cell r="AE170">
            <v>27700</v>
          </cell>
          <cell r="AF170">
            <v>26950</v>
          </cell>
          <cell r="AG170">
            <v>26700</v>
          </cell>
          <cell r="AH170">
            <v>26250</v>
          </cell>
          <cell r="AI170">
            <v>26200</v>
          </cell>
          <cell r="AJ170">
            <v>27450</v>
          </cell>
          <cell r="AK170">
            <v>30700</v>
          </cell>
          <cell r="AL170">
            <v>32500</v>
          </cell>
          <cell r="AM170">
            <v>35750</v>
          </cell>
          <cell r="AN170">
            <v>79800</v>
          </cell>
          <cell r="AO170">
            <v>26300</v>
          </cell>
          <cell r="AP170">
            <v>26400</v>
          </cell>
          <cell r="AQ170">
            <v>27600</v>
          </cell>
          <cell r="AR170">
            <v>27950</v>
          </cell>
          <cell r="AS170">
            <v>27950</v>
          </cell>
          <cell r="AT170">
            <v>27950</v>
          </cell>
          <cell r="AU170">
            <v>27950</v>
          </cell>
          <cell r="AV170">
            <v>27950</v>
          </cell>
          <cell r="AW170">
            <v>27950</v>
          </cell>
          <cell r="AX170">
            <v>27950</v>
          </cell>
          <cell r="AY170">
            <v>32550</v>
          </cell>
          <cell r="AZ170">
            <v>35800</v>
          </cell>
          <cell r="BA170">
            <v>37200</v>
          </cell>
          <cell r="BB170" t="str">
            <v>Special</v>
          </cell>
          <cell r="BC170" t="str">
            <v>Special</v>
          </cell>
          <cell r="BD170" t="str">
            <v>Special</v>
          </cell>
          <cell r="BE170" t="str">
            <v>Special</v>
          </cell>
          <cell r="BF170" t="str">
            <v>Special</v>
          </cell>
          <cell r="BG170" t="str">
            <v>Special</v>
          </cell>
          <cell r="BH170" t="str">
            <v>Special</v>
          </cell>
          <cell r="BI170" t="str">
            <v>Special</v>
          </cell>
          <cell r="BJ170" t="str">
            <v>Special</v>
          </cell>
          <cell r="BK170" t="str">
            <v>Special</v>
          </cell>
          <cell r="BL170" t="str">
            <v>Special</v>
          </cell>
          <cell r="BM170" t="str">
            <v>Special</v>
          </cell>
          <cell r="BN170" t="str">
            <v>Special</v>
          </cell>
          <cell r="BO170">
            <v>759</v>
          </cell>
          <cell r="BP170">
            <v>766</v>
          </cell>
          <cell r="BQ170">
            <v>1005</v>
          </cell>
          <cell r="BR170">
            <v>1211</v>
          </cell>
          <cell r="BS170">
            <v>1332</v>
          </cell>
          <cell r="BT170">
            <v>910.8</v>
          </cell>
          <cell r="BU170">
            <v>1138.5</v>
          </cell>
          <cell r="BV170">
            <v>919.19999999999993</v>
          </cell>
          <cell r="BW170">
            <v>1149</v>
          </cell>
          <cell r="BX170">
            <v>1206</v>
          </cell>
          <cell r="BY170">
            <v>1507.5</v>
          </cell>
          <cell r="BZ170">
            <v>1453.2</v>
          </cell>
          <cell r="CA170">
            <v>1816.5</v>
          </cell>
          <cell r="CB170">
            <v>1598.4</v>
          </cell>
          <cell r="CC170">
            <v>1998</v>
          </cell>
          <cell r="CD170">
            <v>100450</v>
          </cell>
          <cell r="CE170">
            <v>2025</v>
          </cell>
          <cell r="CF170" t="str">
            <v>Special</v>
          </cell>
          <cell r="CG170">
            <v>40000</v>
          </cell>
        </row>
        <row r="171">
          <cell r="G171" t="str">
            <v>45073</v>
          </cell>
          <cell r="H171" t="str">
            <v>Oconee County</v>
          </cell>
          <cell r="I171" t="str">
            <v>SC</v>
          </cell>
          <cell r="J171">
            <v>37050</v>
          </cell>
          <cell r="K171">
            <v>100450</v>
          </cell>
          <cell r="L171">
            <v>2025</v>
          </cell>
          <cell r="M171">
            <v>47000</v>
          </cell>
          <cell r="N171">
            <v>56700</v>
          </cell>
          <cell r="O171">
            <v>54800</v>
          </cell>
          <cell r="P171">
            <v>48000</v>
          </cell>
          <cell r="Q171">
            <v>50800</v>
          </cell>
          <cell r="R171">
            <v>52100</v>
          </cell>
          <cell r="S171">
            <v>57900</v>
          </cell>
          <cell r="T171">
            <v>58300</v>
          </cell>
          <cell r="U171">
            <v>65500</v>
          </cell>
          <cell r="V171">
            <v>65100</v>
          </cell>
          <cell r="W171">
            <v>71000</v>
          </cell>
          <cell r="X171">
            <v>68800</v>
          </cell>
          <cell r="Y171">
            <v>74100</v>
          </cell>
          <cell r="Z171">
            <v>86600</v>
          </cell>
          <cell r="AA171">
            <v>24600</v>
          </cell>
          <cell r="AB171">
            <v>25800</v>
          </cell>
          <cell r="AC171">
            <v>27050</v>
          </cell>
          <cell r="AD171">
            <v>25700</v>
          </cell>
          <cell r="AE171">
            <v>25400</v>
          </cell>
          <cell r="AF171">
            <v>26050</v>
          </cell>
          <cell r="AG171">
            <v>28950</v>
          </cell>
          <cell r="AH171">
            <v>29150</v>
          </cell>
          <cell r="AI171">
            <v>31450</v>
          </cell>
          <cell r="AJ171">
            <v>32550</v>
          </cell>
          <cell r="AK171">
            <v>35500</v>
          </cell>
          <cell r="AL171">
            <v>34400</v>
          </cell>
          <cell r="AM171">
            <v>37050</v>
          </cell>
          <cell r="AN171">
            <v>86600</v>
          </cell>
          <cell r="AO171">
            <v>27700</v>
          </cell>
          <cell r="AP171">
            <v>28500</v>
          </cell>
          <cell r="AQ171">
            <v>28500</v>
          </cell>
          <cell r="AR171">
            <v>28500</v>
          </cell>
          <cell r="AS171">
            <v>28500</v>
          </cell>
          <cell r="AT171">
            <v>28500</v>
          </cell>
          <cell r="AU171">
            <v>29100</v>
          </cell>
          <cell r="AV171">
            <v>29300</v>
          </cell>
          <cell r="AW171">
            <v>32950</v>
          </cell>
          <cell r="AX171">
            <v>32950</v>
          </cell>
          <cell r="AY171">
            <v>35700</v>
          </cell>
          <cell r="AZ171">
            <v>35700</v>
          </cell>
          <cell r="BA171">
            <v>37250</v>
          </cell>
          <cell r="BB171" t="str">
            <v>Special</v>
          </cell>
          <cell r="BC171" t="str">
            <v>Special</v>
          </cell>
          <cell r="BD171" t="str">
            <v>Special</v>
          </cell>
          <cell r="BE171" t="str">
            <v>Special</v>
          </cell>
          <cell r="BF171" t="str">
            <v>Special</v>
          </cell>
          <cell r="BG171" t="str">
            <v>Special</v>
          </cell>
          <cell r="BH171" t="str">
            <v>Special</v>
          </cell>
          <cell r="BI171" t="str">
            <v>Special</v>
          </cell>
          <cell r="BJ171" t="str">
            <v>Special</v>
          </cell>
          <cell r="BK171" t="str">
            <v>Special</v>
          </cell>
          <cell r="BL171" t="str">
            <v>Special</v>
          </cell>
          <cell r="BM171" t="str">
            <v>Special</v>
          </cell>
          <cell r="BN171" t="str">
            <v>Special</v>
          </cell>
          <cell r="BO171">
            <v>715</v>
          </cell>
          <cell r="BP171">
            <v>745</v>
          </cell>
          <cell r="BQ171">
            <v>977</v>
          </cell>
          <cell r="BR171">
            <v>1203</v>
          </cell>
          <cell r="BS171">
            <v>1381</v>
          </cell>
          <cell r="BT171">
            <v>858</v>
          </cell>
          <cell r="BU171">
            <v>1072.5</v>
          </cell>
          <cell r="BV171">
            <v>894</v>
          </cell>
          <cell r="BW171">
            <v>1117.5</v>
          </cell>
          <cell r="BX171">
            <v>1172.4000000000001</v>
          </cell>
          <cell r="BY171">
            <v>1465.5</v>
          </cell>
          <cell r="BZ171">
            <v>1443.6</v>
          </cell>
          <cell r="CA171">
            <v>1804.5</v>
          </cell>
          <cell r="CB171">
            <v>1657.2</v>
          </cell>
          <cell r="CC171">
            <v>2071.5</v>
          </cell>
          <cell r="CD171">
            <v>100450</v>
          </cell>
          <cell r="CE171">
            <v>2025</v>
          </cell>
          <cell r="CF171" t="str">
            <v>Special</v>
          </cell>
          <cell r="CG171">
            <v>43550</v>
          </cell>
        </row>
        <row r="172">
          <cell r="G172" t="str">
            <v>45075</v>
          </cell>
          <cell r="H172" t="str">
            <v>Orangeburg County</v>
          </cell>
          <cell r="I172" t="str">
            <v>SC</v>
          </cell>
          <cell r="J172">
            <v>31150</v>
          </cell>
          <cell r="K172">
            <v>100450</v>
          </cell>
          <cell r="L172">
            <v>2025</v>
          </cell>
          <cell r="M172">
            <v>42600</v>
          </cell>
          <cell r="N172">
            <v>41800</v>
          </cell>
          <cell r="O172">
            <v>42700</v>
          </cell>
          <cell r="P172">
            <v>43300</v>
          </cell>
          <cell r="Q172">
            <v>41400</v>
          </cell>
          <cell r="R172">
            <v>38900</v>
          </cell>
          <cell r="S172">
            <v>50900</v>
          </cell>
          <cell r="T172">
            <v>46900</v>
          </cell>
          <cell r="U172">
            <v>52100</v>
          </cell>
          <cell r="V172">
            <v>46300</v>
          </cell>
          <cell r="W172">
            <v>49600</v>
          </cell>
          <cell r="X172">
            <v>52200</v>
          </cell>
          <cell r="Y172">
            <v>58500</v>
          </cell>
          <cell r="Z172">
            <v>62600</v>
          </cell>
          <cell r="AA172">
            <v>24150</v>
          </cell>
          <cell r="AB172">
            <v>23750</v>
          </cell>
          <cell r="AC172">
            <v>23850</v>
          </cell>
          <cell r="AD172">
            <v>23600</v>
          </cell>
          <cell r="AE172">
            <v>22450</v>
          </cell>
          <cell r="AF172">
            <v>22950</v>
          </cell>
          <cell r="AG172">
            <v>25450</v>
          </cell>
          <cell r="AH172">
            <v>26150</v>
          </cell>
          <cell r="AI172">
            <v>26200</v>
          </cell>
          <cell r="AJ172">
            <v>26800</v>
          </cell>
          <cell r="AK172">
            <v>29400</v>
          </cell>
          <cell r="AL172">
            <v>31100</v>
          </cell>
          <cell r="AM172">
            <v>31150</v>
          </cell>
          <cell r="AN172">
            <v>62600</v>
          </cell>
          <cell r="AO172">
            <v>26500</v>
          </cell>
          <cell r="AP172">
            <v>26500</v>
          </cell>
          <cell r="AQ172">
            <v>26500</v>
          </cell>
          <cell r="AR172">
            <v>26500</v>
          </cell>
          <cell r="AS172">
            <v>26500</v>
          </cell>
          <cell r="AT172">
            <v>26500</v>
          </cell>
          <cell r="AU172">
            <v>29800</v>
          </cell>
          <cell r="AV172">
            <v>29800</v>
          </cell>
          <cell r="AW172">
            <v>30500</v>
          </cell>
          <cell r="AX172">
            <v>30500</v>
          </cell>
          <cell r="AY172">
            <v>30500</v>
          </cell>
          <cell r="BA172">
            <v>34250</v>
          </cell>
          <cell r="BB172" t="str">
            <v>Special</v>
          </cell>
          <cell r="BC172" t="str">
            <v>Special</v>
          </cell>
          <cell r="BD172" t="str">
            <v>Special</v>
          </cell>
          <cell r="BE172" t="str">
            <v>Special</v>
          </cell>
          <cell r="BF172" t="str">
            <v>Special</v>
          </cell>
          <cell r="BG172" t="str">
            <v>Special</v>
          </cell>
          <cell r="BH172" t="str">
            <v>Special</v>
          </cell>
          <cell r="BI172" t="str">
            <v>Special</v>
          </cell>
          <cell r="BJ172" t="str">
            <v>Special</v>
          </cell>
          <cell r="BK172" t="str">
            <v>Special</v>
          </cell>
          <cell r="BL172" t="str">
            <v>Special</v>
          </cell>
          <cell r="BM172" t="str">
            <v>Regular</v>
          </cell>
          <cell r="BN172" t="str">
            <v>Special</v>
          </cell>
          <cell r="BO172">
            <v>787</v>
          </cell>
          <cell r="BP172">
            <v>792</v>
          </cell>
          <cell r="BQ172">
            <v>949</v>
          </cell>
          <cell r="BR172">
            <v>1143</v>
          </cell>
          <cell r="BS172">
            <v>1258</v>
          </cell>
          <cell r="BT172">
            <v>944.4</v>
          </cell>
          <cell r="BU172">
            <v>1180.5</v>
          </cell>
          <cell r="BV172">
            <v>950.4</v>
          </cell>
          <cell r="BW172">
            <v>1188</v>
          </cell>
          <cell r="BX172">
            <v>1138.8</v>
          </cell>
          <cell r="BY172">
            <v>1423.5</v>
          </cell>
          <cell r="BZ172">
            <v>1371.6</v>
          </cell>
          <cell r="CA172">
            <v>1714.5</v>
          </cell>
          <cell r="CB172">
            <v>1509.6</v>
          </cell>
          <cell r="CC172">
            <v>1887</v>
          </cell>
          <cell r="CD172">
            <v>100450</v>
          </cell>
          <cell r="CE172">
            <v>2025</v>
          </cell>
          <cell r="CF172" t="str">
            <v>Special</v>
          </cell>
          <cell r="CG172">
            <v>36650</v>
          </cell>
        </row>
        <row r="173">
          <cell r="G173" t="str">
            <v>45077</v>
          </cell>
          <cell r="H173" t="str">
            <v>Pickens County</v>
          </cell>
          <cell r="I173" t="str">
            <v>SC</v>
          </cell>
          <cell r="J173">
            <v>44300</v>
          </cell>
          <cell r="K173">
            <v>100450</v>
          </cell>
          <cell r="L173">
            <v>2025</v>
          </cell>
          <cell r="M173">
            <v>59000</v>
          </cell>
          <cell r="N173">
            <v>58000</v>
          </cell>
          <cell r="O173">
            <v>58200</v>
          </cell>
          <cell r="P173">
            <v>58000</v>
          </cell>
          <cell r="Q173">
            <v>63500</v>
          </cell>
          <cell r="R173">
            <v>62100</v>
          </cell>
          <cell r="S173">
            <v>66500</v>
          </cell>
          <cell r="T173">
            <v>71700</v>
          </cell>
          <cell r="U173">
            <v>74900</v>
          </cell>
          <cell r="V173">
            <v>77200</v>
          </cell>
          <cell r="W173">
            <v>85200</v>
          </cell>
          <cell r="X173">
            <v>89000</v>
          </cell>
          <cell r="Y173">
            <v>88600</v>
          </cell>
          <cell r="Z173">
            <v>97300</v>
          </cell>
          <cell r="AA173">
            <v>29500</v>
          </cell>
          <cell r="AB173">
            <v>29000</v>
          </cell>
          <cell r="AC173">
            <v>29100</v>
          </cell>
          <cell r="AD173">
            <v>29000</v>
          </cell>
          <cell r="AE173">
            <v>30450</v>
          </cell>
          <cell r="AF173">
            <v>31050</v>
          </cell>
          <cell r="AG173">
            <v>33250</v>
          </cell>
          <cell r="AH173">
            <v>35850</v>
          </cell>
          <cell r="AI173">
            <v>37450</v>
          </cell>
          <cell r="AJ173">
            <v>38600</v>
          </cell>
          <cell r="AK173">
            <v>42600</v>
          </cell>
          <cell r="AL173">
            <v>44500</v>
          </cell>
          <cell r="AM173">
            <v>44300</v>
          </cell>
          <cell r="AN173">
            <v>97300</v>
          </cell>
          <cell r="AO173">
            <v>30250</v>
          </cell>
          <cell r="AP173">
            <v>30250</v>
          </cell>
          <cell r="AQ173">
            <v>30250</v>
          </cell>
          <cell r="AR173">
            <v>30250</v>
          </cell>
          <cell r="AS173">
            <v>32550</v>
          </cell>
          <cell r="AT173">
            <v>32550</v>
          </cell>
          <cell r="AU173">
            <v>34100</v>
          </cell>
          <cell r="AV173">
            <v>36750</v>
          </cell>
          <cell r="AW173">
            <v>38400</v>
          </cell>
          <cell r="AX173">
            <v>39600</v>
          </cell>
          <cell r="AY173">
            <v>43700</v>
          </cell>
          <cell r="AZ173">
            <v>45650</v>
          </cell>
          <cell r="BA173">
            <v>45650</v>
          </cell>
          <cell r="BB173" t="str">
            <v>Special</v>
          </cell>
          <cell r="BC173" t="str">
            <v>Special</v>
          </cell>
          <cell r="BD173" t="str">
            <v>Special</v>
          </cell>
          <cell r="BE173" t="str">
            <v>Special</v>
          </cell>
          <cell r="BF173" t="str">
            <v>Special</v>
          </cell>
          <cell r="BG173" t="str">
            <v>Special</v>
          </cell>
          <cell r="BH173" t="str">
            <v>Special</v>
          </cell>
          <cell r="BI173" t="str">
            <v>Special</v>
          </cell>
          <cell r="BJ173" t="str">
            <v>Special</v>
          </cell>
          <cell r="BK173" t="str">
            <v>Special</v>
          </cell>
          <cell r="BL173" t="str">
            <v>Special</v>
          </cell>
          <cell r="BM173" t="str">
            <v>Special</v>
          </cell>
          <cell r="BN173" t="str">
            <v>Special</v>
          </cell>
          <cell r="BO173">
            <v>1136</v>
          </cell>
          <cell r="BP173">
            <v>1180</v>
          </cell>
          <cell r="BQ173">
            <v>1306</v>
          </cell>
          <cell r="BR173">
            <v>1599</v>
          </cell>
          <cell r="BS173">
            <v>1911</v>
          </cell>
          <cell r="BT173">
            <v>1363.2</v>
          </cell>
          <cell r="BU173">
            <v>1704</v>
          </cell>
          <cell r="BV173">
            <v>1416</v>
          </cell>
          <cell r="BW173">
            <v>1770</v>
          </cell>
          <cell r="BX173">
            <v>1567.2</v>
          </cell>
          <cell r="BY173">
            <v>1959</v>
          </cell>
          <cell r="BZ173">
            <v>1918.8</v>
          </cell>
          <cell r="CA173">
            <v>2398.5</v>
          </cell>
          <cell r="CB173">
            <v>2293.1999999999998</v>
          </cell>
          <cell r="CC173">
            <v>2866.5</v>
          </cell>
          <cell r="CD173">
            <v>100450</v>
          </cell>
          <cell r="CE173">
            <v>2025</v>
          </cell>
          <cell r="CF173" t="str">
            <v>Special</v>
          </cell>
          <cell r="CG173">
            <v>49900</v>
          </cell>
        </row>
        <row r="174">
          <cell r="G174" t="str">
            <v>45079</v>
          </cell>
          <cell r="H174" t="str">
            <v>Richland County</v>
          </cell>
          <cell r="I174" t="str">
            <v>SC</v>
          </cell>
          <cell r="J174">
            <v>43450</v>
          </cell>
          <cell r="K174">
            <v>100450</v>
          </cell>
          <cell r="L174">
            <v>2025</v>
          </cell>
          <cell r="M174">
            <v>64500</v>
          </cell>
          <cell r="N174">
            <v>60400</v>
          </cell>
          <cell r="O174">
            <v>58000</v>
          </cell>
          <cell r="P174">
            <v>64700</v>
          </cell>
          <cell r="Q174">
            <v>64100</v>
          </cell>
          <cell r="R174">
            <v>67000</v>
          </cell>
          <cell r="S174">
            <v>69900</v>
          </cell>
          <cell r="T174">
            <v>68900</v>
          </cell>
          <cell r="U174">
            <v>72600</v>
          </cell>
          <cell r="V174">
            <v>72100</v>
          </cell>
          <cell r="W174">
            <v>82400</v>
          </cell>
          <cell r="X174">
            <v>83900</v>
          </cell>
          <cell r="Y174">
            <v>86900</v>
          </cell>
          <cell r="Z174">
            <v>92700</v>
          </cell>
          <cell r="AA174">
            <v>32250</v>
          </cell>
          <cell r="AB174">
            <v>30650</v>
          </cell>
          <cell r="AC174">
            <v>29150</v>
          </cell>
          <cell r="AD174">
            <v>30850</v>
          </cell>
          <cell r="AE174">
            <v>32050</v>
          </cell>
          <cell r="AF174">
            <v>33500</v>
          </cell>
          <cell r="AG174">
            <v>34950</v>
          </cell>
          <cell r="AH174">
            <v>34450</v>
          </cell>
          <cell r="AI174">
            <v>36300</v>
          </cell>
          <cell r="AJ174">
            <v>36050</v>
          </cell>
          <cell r="AK174">
            <v>40300</v>
          </cell>
          <cell r="AL174">
            <v>41950</v>
          </cell>
          <cell r="AM174">
            <v>43450</v>
          </cell>
          <cell r="AN174">
            <v>92700</v>
          </cell>
          <cell r="AO174">
            <v>33000</v>
          </cell>
          <cell r="AP174">
            <v>33000</v>
          </cell>
          <cell r="AQ174">
            <v>33000</v>
          </cell>
          <cell r="AR174">
            <v>33100</v>
          </cell>
          <cell r="AS174">
            <v>33100</v>
          </cell>
          <cell r="AT174">
            <v>34300</v>
          </cell>
          <cell r="AU174">
            <v>35800</v>
          </cell>
          <cell r="AV174">
            <v>35800</v>
          </cell>
          <cell r="AW174">
            <v>37150</v>
          </cell>
          <cell r="AX174">
            <v>37150</v>
          </cell>
          <cell r="AY174">
            <v>42150</v>
          </cell>
          <cell r="AZ174">
            <v>42950</v>
          </cell>
          <cell r="BA174">
            <v>44500</v>
          </cell>
          <cell r="BB174" t="str">
            <v>Special</v>
          </cell>
          <cell r="BC174" t="str">
            <v>Special</v>
          </cell>
          <cell r="BD174" t="str">
            <v>Special</v>
          </cell>
          <cell r="BE174" t="str">
            <v>Special</v>
          </cell>
          <cell r="BF174" t="str">
            <v>Special</v>
          </cell>
          <cell r="BG174" t="str">
            <v>Special</v>
          </cell>
          <cell r="BH174" t="str">
            <v>Special</v>
          </cell>
          <cell r="BI174" t="str">
            <v>Special</v>
          </cell>
          <cell r="BJ174" t="str">
            <v>Special</v>
          </cell>
          <cell r="BK174" t="str">
            <v>Special</v>
          </cell>
          <cell r="BL174" t="str">
            <v>Special</v>
          </cell>
          <cell r="BM174" t="str">
            <v>Special</v>
          </cell>
          <cell r="BN174" t="str">
            <v>Special</v>
          </cell>
          <cell r="BO174">
            <v>1063</v>
          </cell>
          <cell r="BP174">
            <v>1172</v>
          </cell>
          <cell r="BQ174">
            <v>1298</v>
          </cell>
          <cell r="BR174">
            <v>1656</v>
          </cell>
          <cell r="BS174">
            <v>1991</v>
          </cell>
          <cell r="BT174">
            <v>1275.5999999999999</v>
          </cell>
          <cell r="BU174">
            <v>1594.5</v>
          </cell>
          <cell r="BV174">
            <v>1406.4</v>
          </cell>
          <cell r="BW174">
            <v>1758</v>
          </cell>
          <cell r="BX174">
            <v>1557.6</v>
          </cell>
          <cell r="BY174">
            <v>1947</v>
          </cell>
          <cell r="BZ174">
            <v>1987.2</v>
          </cell>
          <cell r="CA174">
            <v>2484</v>
          </cell>
          <cell r="CB174">
            <v>2389.1999999999998</v>
          </cell>
          <cell r="CC174">
            <v>2986.5</v>
          </cell>
          <cell r="CD174">
            <v>100450</v>
          </cell>
          <cell r="CE174">
            <v>2025</v>
          </cell>
          <cell r="CF174" t="str">
            <v>Special</v>
          </cell>
          <cell r="CG174">
            <v>47450</v>
          </cell>
        </row>
        <row r="175">
          <cell r="G175" t="str">
            <v>45081</v>
          </cell>
          <cell r="H175" t="str">
            <v>Saluda County</v>
          </cell>
          <cell r="I175" t="str">
            <v>SC</v>
          </cell>
          <cell r="J175">
            <v>43450</v>
          </cell>
          <cell r="K175">
            <v>100450</v>
          </cell>
          <cell r="L175">
            <v>2025</v>
          </cell>
          <cell r="M175">
            <v>64500</v>
          </cell>
          <cell r="N175">
            <v>60400</v>
          </cell>
          <cell r="O175">
            <v>58000</v>
          </cell>
          <cell r="P175">
            <v>64700</v>
          </cell>
          <cell r="Q175">
            <v>64100</v>
          </cell>
          <cell r="R175">
            <v>67000</v>
          </cell>
          <cell r="S175">
            <v>69900</v>
          </cell>
          <cell r="T175">
            <v>68900</v>
          </cell>
          <cell r="U175">
            <v>72600</v>
          </cell>
          <cell r="V175">
            <v>72100</v>
          </cell>
          <cell r="W175">
            <v>82400</v>
          </cell>
          <cell r="X175">
            <v>83900</v>
          </cell>
          <cell r="Y175">
            <v>86900</v>
          </cell>
          <cell r="Z175">
            <v>92700</v>
          </cell>
          <cell r="AA175">
            <v>32250</v>
          </cell>
          <cell r="AB175">
            <v>30650</v>
          </cell>
          <cell r="AC175">
            <v>29150</v>
          </cell>
          <cell r="AD175">
            <v>30850</v>
          </cell>
          <cell r="AE175">
            <v>32050</v>
          </cell>
          <cell r="AF175">
            <v>33500</v>
          </cell>
          <cell r="AG175">
            <v>34950</v>
          </cell>
          <cell r="AH175">
            <v>34450</v>
          </cell>
          <cell r="AI175">
            <v>36300</v>
          </cell>
          <cell r="AJ175">
            <v>36050</v>
          </cell>
          <cell r="AK175">
            <v>40300</v>
          </cell>
          <cell r="AL175">
            <v>41950</v>
          </cell>
          <cell r="AM175">
            <v>43450</v>
          </cell>
          <cell r="AN175">
            <v>92700</v>
          </cell>
          <cell r="AO175">
            <v>33000</v>
          </cell>
          <cell r="AP175">
            <v>33000</v>
          </cell>
          <cell r="AQ175">
            <v>33000</v>
          </cell>
          <cell r="AR175">
            <v>33100</v>
          </cell>
          <cell r="AS175">
            <v>33100</v>
          </cell>
          <cell r="AT175">
            <v>34300</v>
          </cell>
          <cell r="AU175">
            <v>35800</v>
          </cell>
          <cell r="AV175">
            <v>35800</v>
          </cell>
          <cell r="AW175">
            <v>37150</v>
          </cell>
          <cell r="AX175">
            <v>37150</v>
          </cell>
          <cell r="AY175">
            <v>42150</v>
          </cell>
          <cell r="AZ175">
            <v>42950</v>
          </cell>
          <cell r="BA175">
            <v>44500</v>
          </cell>
          <cell r="BB175" t="str">
            <v>Special</v>
          </cell>
          <cell r="BC175" t="str">
            <v>Special</v>
          </cell>
          <cell r="BD175" t="str">
            <v>Special</v>
          </cell>
          <cell r="BE175" t="str">
            <v>Special</v>
          </cell>
          <cell r="BF175" t="str">
            <v>Special</v>
          </cell>
          <cell r="BG175" t="str">
            <v>Special</v>
          </cell>
          <cell r="BH175" t="str">
            <v>Special</v>
          </cell>
          <cell r="BI175" t="str">
            <v>Special</v>
          </cell>
          <cell r="BJ175" t="str">
            <v>Special</v>
          </cell>
          <cell r="BK175" t="str">
            <v>Special</v>
          </cell>
          <cell r="BL175" t="str">
            <v>Special</v>
          </cell>
          <cell r="BM175" t="str">
            <v>Special</v>
          </cell>
          <cell r="BN175" t="str">
            <v>Special</v>
          </cell>
          <cell r="BO175">
            <v>1063</v>
          </cell>
          <cell r="BP175">
            <v>1172</v>
          </cell>
          <cell r="BQ175">
            <v>1298</v>
          </cell>
          <cell r="BR175">
            <v>1656</v>
          </cell>
          <cell r="BS175">
            <v>1991</v>
          </cell>
          <cell r="BT175">
            <v>1275.5999999999999</v>
          </cell>
          <cell r="BU175">
            <v>1594.5</v>
          </cell>
          <cell r="BV175">
            <v>1406.4</v>
          </cell>
          <cell r="BW175">
            <v>1758</v>
          </cell>
          <cell r="BX175">
            <v>1557.6</v>
          </cell>
          <cell r="BY175">
            <v>1947</v>
          </cell>
          <cell r="BZ175">
            <v>1987.2</v>
          </cell>
          <cell r="CA175">
            <v>2484</v>
          </cell>
          <cell r="CB175">
            <v>2389.1999999999998</v>
          </cell>
          <cell r="CC175">
            <v>2986.5</v>
          </cell>
          <cell r="CD175">
            <v>100450</v>
          </cell>
          <cell r="CE175">
            <v>2025</v>
          </cell>
          <cell r="CF175" t="str">
            <v>Special</v>
          </cell>
          <cell r="CG175">
            <v>47450</v>
          </cell>
        </row>
        <row r="176">
          <cell r="G176" t="str">
            <v>45083</v>
          </cell>
          <cell r="H176" t="str">
            <v>Spartanburg County</v>
          </cell>
          <cell r="I176" t="str">
            <v>SC</v>
          </cell>
          <cell r="J176">
            <v>37600</v>
          </cell>
          <cell r="K176">
            <v>100450</v>
          </cell>
          <cell r="L176">
            <v>2025</v>
          </cell>
          <cell r="M176">
            <v>56900</v>
          </cell>
          <cell r="N176">
            <v>54700</v>
          </cell>
          <cell r="O176">
            <v>52500</v>
          </cell>
          <cell r="P176">
            <v>51100</v>
          </cell>
          <cell r="Q176">
            <v>52900</v>
          </cell>
          <cell r="R176">
            <v>52700</v>
          </cell>
          <cell r="S176">
            <v>61200</v>
          </cell>
          <cell r="T176">
            <v>62100</v>
          </cell>
          <cell r="U176">
            <v>64700</v>
          </cell>
          <cell r="V176">
            <v>68800</v>
          </cell>
          <cell r="W176">
            <v>74700</v>
          </cell>
          <cell r="X176">
            <v>80200</v>
          </cell>
          <cell r="Y176">
            <v>72500</v>
          </cell>
          <cell r="Z176">
            <v>82400</v>
          </cell>
          <cell r="AA176">
            <v>28450</v>
          </cell>
          <cell r="AB176">
            <v>27350</v>
          </cell>
          <cell r="AC176">
            <v>26250</v>
          </cell>
          <cell r="AD176">
            <v>25550</v>
          </cell>
          <cell r="AE176">
            <v>26450</v>
          </cell>
          <cell r="AF176">
            <v>26350</v>
          </cell>
          <cell r="AG176">
            <v>29350</v>
          </cell>
          <cell r="AH176">
            <v>31050</v>
          </cell>
          <cell r="AI176">
            <v>32350</v>
          </cell>
          <cell r="AJ176">
            <v>33950</v>
          </cell>
          <cell r="AK176">
            <v>37350</v>
          </cell>
          <cell r="AL176">
            <v>39550</v>
          </cell>
          <cell r="AM176">
            <v>37600</v>
          </cell>
          <cell r="AN176">
            <v>82400</v>
          </cell>
          <cell r="AO176">
            <v>28900</v>
          </cell>
          <cell r="AP176">
            <v>28900</v>
          </cell>
          <cell r="AQ176">
            <v>28900</v>
          </cell>
          <cell r="AR176">
            <v>28900</v>
          </cell>
          <cell r="AS176">
            <v>28900</v>
          </cell>
          <cell r="AT176">
            <v>28900</v>
          </cell>
          <cell r="AU176">
            <v>31100</v>
          </cell>
          <cell r="AV176">
            <v>31550</v>
          </cell>
          <cell r="AW176">
            <v>32900</v>
          </cell>
          <cell r="AX176">
            <v>34950</v>
          </cell>
          <cell r="AY176">
            <v>37950</v>
          </cell>
          <cell r="AZ176">
            <v>40750</v>
          </cell>
          <cell r="BA176">
            <v>40750</v>
          </cell>
          <cell r="BB176" t="str">
            <v>Special</v>
          </cell>
          <cell r="BC176" t="str">
            <v>Special</v>
          </cell>
          <cell r="BD176" t="str">
            <v>Special</v>
          </cell>
          <cell r="BE176" t="str">
            <v>Special</v>
          </cell>
          <cell r="BF176" t="str">
            <v>Special</v>
          </cell>
          <cell r="BG176" t="str">
            <v>Special</v>
          </cell>
          <cell r="BH176" t="str">
            <v>Special</v>
          </cell>
          <cell r="BI176" t="str">
            <v>Special</v>
          </cell>
          <cell r="BJ176" t="str">
            <v>Special</v>
          </cell>
          <cell r="BK176" t="str">
            <v>Special</v>
          </cell>
          <cell r="BL176" t="str">
            <v>Special</v>
          </cell>
          <cell r="BM176" t="str">
            <v>Special</v>
          </cell>
          <cell r="BN176" t="str">
            <v>Special</v>
          </cell>
          <cell r="BO176">
            <v>1053</v>
          </cell>
          <cell r="BP176">
            <v>1094</v>
          </cell>
          <cell r="BQ176">
            <v>1211</v>
          </cell>
          <cell r="BR176">
            <v>1493</v>
          </cell>
          <cell r="BS176">
            <v>1631</v>
          </cell>
          <cell r="BT176">
            <v>1263.5999999999999</v>
          </cell>
          <cell r="BU176">
            <v>1579.5</v>
          </cell>
          <cell r="BV176">
            <v>1312.8</v>
          </cell>
          <cell r="BW176">
            <v>1641</v>
          </cell>
          <cell r="BX176">
            <v>1453.2</v>
          </cell>
          <cell r="BY176">
            <v>1816.5</v>
          </cell>
          <cell r="BZ176">
            <v>1791.6</v>
          </cell>
          <cell r="CA176">
            <v>2239.5</v>
          </cell>
          <cell r="CB176">
            <v>1957.2</v>
          </cell>
          <cell r="CC176">
            <v>2446.5</v>
          </cell>
          <cell r="CD176">
            <v>100450</v>
          </cell>
          <cell r="CE176">
            <v>2025</v>
          </cell>
          <cell r="CF176" t="str">
            <v>Special</v>
          </cell>
          <cell r="CG176">
            <v>41900</v>
          </cell>
        </row>
        <row r="177">
          <cell r="G177" t="str">
            <v>45087</v>
          </cell>
          <cell r="H177" t="str">
            <v>Union County</v>
          </cell>
          <cell r="I177" t="str">
            <v>SC</v>
          </cell>
          <cell r="J177">
            <v>31150</v>
          </cell>
          <cell r="K177">
            <v>100450</v>
          </cell>
          <cell r="L177">
            <v>2025</v>
          </cell>
          <cell r="M177">
            <v>44900</v>
          </cell>
          <cell r="N177">
            <v>45200</v>
          </cell>
          <cell r="O177">
            <v>44400</v>
          </cell>
          <cell r="P177">
            <v>43200</v>
          </cell>
          <cell r="Q177">
            <v>42500</v>
          </cell>
          <cell r="R177">
            <v>46300</v>
          </cell>
          <cell r="S177">
            <v>45800</v>
          </cell>
          <cell r="T177">
            <v>47500</v>
          </cell>
          <cell r="U177">
            <v>50400</v>
          </cell>
          <cell r="V177">
            <v>51200</v>
          </cell>
          <cell r="W177">
            <v>54200</v>
          </cell>
          <cell r="X177">
            <v>60200</v>
          </cell>
          <cell r="Y177">
            <v>61900</v>
          </cell>
          <cell r="Z177">
            <v>63200</v>
          </cell>
          <cell r="AA177">
            <v>24150</v>
          </cell>
          <cell r="AB177">
            <v>23750</v>
          </cell>
          <cell r="AC177">
            <v>23850</v>
          </cell>
          <cell r="AD177">
            <v>23600</v>
          </cell>
          <cell r="AE177">
            <v>22450</v>
          </cell>
          <cell r="AF177">
            <v>23150</v>
          </cell>
          <cell r="AG177">
            <v>24150</v>
          </cell>
          <cell r="AH177">
            <v>26150</v>
          </cell>
          <cell r="AI177">
            <v>26200</v>
          </cell>
          <cell r="AJ177">
            <v>26800</v>
          </cell>
          <cell r="AK177">
            <v>29400</v>
          </cell>
          <cell r="AL177">
            <v>31100</v>
          </cell>
          <cell r="AM177">
            <v>31150</v>
          </cell>
          <cell r="AN177">
            <v>63200</v>
          </cell>
          <cell r="AO177">
            <v>24550</v>
          </cell>
          <cell r="AP177">
            <v>24550</v>
          </cell>
          <cell r="AQ177">
            <v>24550</v>
          </cell>
          <cell r="AR177">
            <v>24550</v>
          </cell>
          <cell r="AS177">
            <v>24550</v>
          </cell>
          <cell r="AT177">
            <v>24550</v>
          </cell>
          <cell r="AU177">
            <v>24550</v>
          </cell>
          <cell r="AZ177">
            <v>31300</v>
          </cell>
          <cell r="BB177" t="str">
            <v>Special</v>
          </cell>
          <cell r="BC177" t="str">
            <v>Special</v>
          </cell>
          <cell r="BD177" t="str">
            <v>Special</v>
          </cell>
          <cell r="BE177" t="str">
            <v>Special</v>
          </cell>
          <cell r="BF177" t="str">
            <v>Special</v>
          </cell>
          <cell r="BG177" t="str">
            <v>Special</v>
          </cell>
          <cell r="BH177" t="str">
            <v>Special</v>
          </cell>
          <cell r="BI177" t="str">
            <v>Regular</v>
          </cell>
          <cell r="BJ177" t="str">
            <v>Regular</v>
          </cell>
          <cell r="BK177" t="str">
            <v>Regular</v>
          </cell>
          <cell r="BL177" t="str">
            <v>Regular</v>
          </cell>
          <cell r="BM177" t="str">
            <v>Special</v>
          </cell>
          <cell r="BN177" t="str">
            <v>Regular</v>
          </cell>
          <cell r="BO177">
            <v>640</v>
          </cell>
          <cell r="BP177">
            <v>711</v>
          </cell>
          <cell r="BQ177">
            <v>933</v>
          </cell>
          <cell r="BR177">
            <v>1156</v>
          </cell>
          <cell r="BS177">
            <v>1237</v>
          </cell>
          <cell r="BT177">
            <v>768</v>
          </cell>
          <cell r="BU177">
            <v>960</v>
          </cell>
          <cell r="BV177">
            <v>853.19999999999993</v>
          </cell>
          <cell r="BW177">
            <v>1066.5</v>
          </cell>
          <cell r="BX177">
            <v>1119.5999999999999</v>
          </cell>
          <cell r="BY177">
            <v>1399.5</v>
          </cell>
          <cell r="BZ177">
            <v>1387.2</v>
          </cell>
          <cell r="CA177">
            <v>1734</v>
          </cell>
          <cell r="CB177">
            <v>1484.4</v>
          </cell>
          <cell r="CC177">
            <v>1855.5</v>
          </cell>
          <cell r="CD177">
            <v>100450</v>
          </cell>
          <cell r="CE177">
            <v>2025</v>
          </cell>
          <cell r="CF177" t="str">
            <v>Regular</v>
          </cell>
        </row>
        <row r="178">
          <cell r="G178" t="str">
            <v>45091</v>
          </cell>
          <cell r="H178" t="str">
            <v>York County</v>
          </cell>
          <cell r="I178" t="str">
            <v>SC</v>
          </cell>
          <cell r="J178">
            <v>53000</v>
          </cell>
          <cell r="K178">
            <v>100450</v>
          </cell>
          <cell r="L178">
            <v>2025</v>
          </cell>
          <cell r="M178">
            <v>68500</v>
          </cell>
          <cell r="N178">
            <v>64100</v>
          </cell>
          <cell r="O178">
            <v>64200</v>
          </cell>
          <cell r="P178">
            <v>67200</v>
          </cell>
          <cell r="Q178">
            <v>67000</v>
          </cell>
          <cell r="R178">
            <v>70700</v>
          </cell>
          <cell r="S178">
            <v>74100</v>
          </cell>
          <cell r="T178">
            <v>79000</v>
          </cell>
          <cell r="U178">
            <v>83500</v>
          </cell>
          <cell r="V178">
            <v>84200</v>
          </cell>
          <cell r="W178">
            <v>96300</v>
          </cell>
          <cell r="X178">
            <v>102800</v>
          </cell>
          <cell r="Y178">
            <v>106000</v>
          </cell>
          <cell r="Z178">
            <v>112200</v>
          </cell>
          <cell r="AA178">
            <v>34250</v>
          </cell>
          <cell r="AB178">
            <v>32550</v>
          </cell>
          <cell r="AC178">
            <v>32100</v>
          </cell>
          <cell r="AD178">
            <v>33600</v>
          </cell>
          <cell r="AE178">
            <v>33500</v>
          </cell>
          <cell r="AF178">
            <v>35350</v>
          </cell>
          <cell r="AG178">
            <v>37050</v>
          </cell>
          <cell r="AH178">
            <v>39500</v>
          </cell>
          <cell r="AI178">
            <v>41750</v>
          </cell>
          <cell r="AJ178">
            <v>42100</v>
          </cell>
          <cell r="AK178">
            <v>47100</v>
          </cell>
          <cell r="AL178">
            <v>49850</v>
          </cell>
          <cell r="AM178">
            <v>53000</v>
          </cell>
          <cell r="AN178">
            <v>112200</v>
          </cell>
          <cell r="AO178">
            <v>34300</v>
          </cell>
          <cell r="AP178">
            <v>34300</v>
          </cell>
          <cell r="AQ178">
            <v>34300</v>
          </cell>
          <cell r="AR178">
            <v>34300</v>
          </cell>
          <cell r="AS178">
            <v>34300</v>
          </cell>
          <cell r="AT178">
            <v>35400</v>
          </cell>
          <cell r="AU178">
            <v>37100</v>
          </cell>
          <cell r="AV178">
            <v>39550</v>
          </cell>
          <cell r="AW178">
            <v>41800</v>
          </cell>
          <cell r="AX178">
            <v>42150</v>
          </cell>
          <cell r="AY178">
            <v>48200</v>
          </cell>
          <cell r="AZ178">
            <v>51500</v>
          </cell>
          <cell r="BA178">
            <v>53100</v>
          </cell>
          <cell r="BB178" t="str">
            <v>Special</v>
          </cell>
          <cell r="BC178" t="str">
            <v>Special</v>
          </cell>
          <cell r="BD178" t="str">
            <v>Special</v>
          </cell>
          <cell r="BE178" t="str">
            <v>Special</v>
          </cell>
          <cell r="BF178" t="str">
            <v>Special</v>
          </cell>
          <cell r="BG178" t="str">
            <v>Special</v>
          </cell>
          <cell r="BH178" t="str">
            <v>Special</v>
          </cell>
          <cell r="BI178" t="str">
            <v>Special</v>
          </cell>
          <cell r="BJ178" t="str">
            <v>Special</v>
          </cell>
          <cell r="BK178" t="str">
            <v>Special</v>
          </cell>
          <cell r="BL178" t="str">
            <v>Special</v>
          </cell>
          <cell r="BM178" t="str">
            <v>Special</v>
          </cell>
          <cell r="BN178" t="str">
            <v>Special</v>
          </cell>
          <cell r="BO178">
            <v>1586</v>
          </cell>
          <cell r="BP178">
            <v>1647</v>
          </cell>
          <cell r="BQ178">
            <v>1824</v>
          </cell>
          <cell r="BR178">
            <v>2250</v>
          </cell>
          <cell r="BS178">
            <v>2852</v>
          </cell>
          <cell r="BT178">
            <v>1903.2</v>
          </cell>
          <cell r="BU178">
            <v>2379</v>
          </cell>
          <cell r="BV178">
            <v>1976.4</v>
          </cell>
          <cell r="BW178">
            <v>2470.5</v>
          </cell>
          <cell r="BX178">
            <v>2188.8000000000002</v>
          </cell>
          <cell r="BY178">
            <v>2736</v>
          </cell>
          <cell r="BZ178">
            <v>2700</v>
          </cell>
          <cell r="CA178">
            <v>3375</v>
          </cell>
          <cell r="CB178">
            <v>3422.4</v>
          </cell>
          <cell r="CC178">
            <v>4278</v>
          </cell>
          <cell r="CD178">
            <v>100450</v>
          </cell>
          <cell r="CE178">
            <v>2025</v>
          </cell>
          <cell r="CF178" t="str">
            <v>Special</v>
          </cell>
          <cell r="CG178">
            <v>56200</v>
          </cell>
        </row>
      </sheetData>
      <sheetData sheetId="5">
        <row r="7">
          <cell r="AI7" t="str">
            <v>Capstone At Greenwood Commons</v>
          </cell>
          <cell r="AJ7" t="str">
            <v>LIHTC</v>
          </cell>
          <cell r="AK7" t="str">
            <v>Family</v>
          </cell>
          <cell r="AO7">
            <v>60</v>
          </cell>
          <cell r="AP7" t="str">
            <v>N/A</v>
          </cell>
          <cell r="AQ7" t="str">
            <v>N/A</v>
          </cell>
          <cell r="AR7" t="str">
            <v>Garden</v>
          </cell>
          <cell r="AS7" t="str">
            <v>3</v>
          </cell>
          <cell r="AU7" t="str">
            <v>2027</v>
          </cell>
          <cell r="AV7" t="str">
            <v>n/a</v>
          </cell>
          <cell r="AW7" t="str">
            <v>2027 / n/a</v>
          </cell>
          <cell r="AX7" t="str">
            <v>235 Mineral Avenue Greenwood, SC 29646</v>
          </cell>
          <cell r="AY7" t="str">
            <v>235 Mineral Avenue</v>
          </cell>
          <cell r="AZ7" t="str">
            <v>Greenwood</v>
          </cell>
          <cell r="BA7" t="str">
            <v>SC</v>
          </cell>
          <cell r="BB7" t="str">
            <v>29646</v>
          </cell>
          <cell r="BD7" t="str">
            <v>Greenwood</v>
          </cell>
          <cell r="BG7" t="str">
            <v>@20% (SHU), @50%, @60%</v>
          </cell>
          <cell r="BT7" t="str">
            <v>no</v>
          </cell>
          <cell r="BU7" t="str">
            <v>no</v>
          </cell>
          <cell r="BV7" t="str">
            <v>no</v>
          </cell>
          <cell r="BW7" t="str">
            <v>no</v>
          </cell>
          <cell r="BX7" t="str">
            <v>no</v>
          </cell>
          <cell r="BY7" t="str">
            <v>no</v>
          </cell>
          <cell r="BZ7" t="str">
            <v>no</v>
          </cell>
          <cell r="CA7" t="str">
            <v>yes</v>
          </cell>
          <cell r="CC7" t="str">
            <v>electric</v>
          </cell>
          <cell r="CD7" t="str">
            <v>electric</v>
          </cell>
          <cell r="CE7" t="str">
            <v>electric</v>
          </cell>
          <cell r="CF7">
            <v>30258</v>
          </cell>
          <cell r="CG7">
            <v>615</v>
          </cell>
          <cell r="CH7">
            <v>103500</v>
          </cell>
          <cell r="CI7">
            <v>0.50549450549450503</v>
          </cell>
          <cell r="CK7">
            <v>0.118131868131868</v>
          </cell>
          <cell r="CL7">
            <v>199</v>
          </cell>
          <cell r="CM7">
            <v>50</v>
          </cell>
          <cell r="CN7">
            <v>0</v>
          </cell>
          <cell r="CO7" t="str">
            <v>-</v>
          </cell>
        </row>
        <row r="8">
          <cell r="AI8" t="str">
            <v>Havenwood Mathis</v>
          </cell>
          <cell r="AJ8" t="str">
            <v>LIHTC</v>
          </cell>
          <cell r="AK8" t="str">
            <v>Family</v>
          </cell>
          <cell r="AL8" t="str">
            <v>INSIDE PMA</v>
          </cell>
          <cell r="AM8" t="str">
            <v>2.4 miles</v>
          </cell>
          <cell r="AO8">
            <v>48</v>
          </cell>
          <cell r="AP8">
            <v>30</v>
          </cell>
          <cell r="AQ8">
            <v>0.625</v>
          </cell>
          <cell r="AR8" t="str">
            <v>Garden</v>
          </cell>
          <cell r="AS8" t="str">
            <v>3</v>
          </cell>
          <cell r="AU8" t="str">
            <v>2025</v>
          </cell>
          <cell r="AV8" t="str">
            <v>n/a</v>
          </cell>
          <cell r="AZ8" t="str">
            <v>Greenwood</v>
          </cell>
          <cell r="BB8" t="str">
            <v>29649</v>
          </cell>
          <cell r="BG8" t="str">
            <v>@20%, @60%</v>
          </cell>
          <cell r="CF8">
            <v>56583</v>
          </cell>
          <cell r="CG8">
            <v>713</v>
          </cell>
          <cell r="CH8">
            <v>148200</v>
          </cell>
          <cell r="CI8">
            <v>0.41614906832298099</v>
          </cell>
          <cell r="CK8">
            <v>8.3850932000000003E-2</v>
          </cell>
          <cell r="CL8">
            <v>210</v>
          </cell>
          <cell r="CM8">
            <v>50</v>
          </cell>
          <cell r="CN8">
            <v>0</v>
          </cell>
          <cell r="CO8" t="str">
            <v>-</v>
          </cell>
        </row>
        <row r="9">
          <cell r="AI9" t="str">
            <v>Liberty Village</v>
          </cell>
          <cell r="AJ9" t="str">
            <v>LIHTC</v>
          </cell>
          <cell r="AK9" t="str">
            <v>Family</v>
          </cell>
          <cell r="AL9" t="str">
            <v>INSIDE PMA</v>
          </cell>
          <cell r="AM9" t="str">
            <v>2.7 miles</v>
          </cell>
          <cell r="AO9">
            <v>36</v>
          </cell>
          <cell r="AP9">
            <v>0</v>
          </cell>
          <cell r="AQ9">
            <v>0</v>
          </cell>
          <cell r="AR9" t="str">
            <v>Garden</v>
          </cell>
          <cell r="AS9" t="str">
            <v>2</v>
          </cell>
          <cell r="AU9" t="str">
            <v>2015</v>
          </cell>
          <cell r="AV9" t="str">
            <v>n/a</v>
          </cell>
          <cell r="AZ9" t="str">
            <v>Greenwood</v>
          </cell>
          <cell r="BB9" t="str">
            <v>29649</v>
          </cell>
          <cell r="BG9" t="str">
            <v>@50%, @60%</v>
          </cell>
          <cell r="CF9">
            <v>67518</v>
          </cell>
          <cell r="CG9">
            <v>713</v>
          </cell>
          <cell r="CH9">
            <v>148200</v>
          </cell>
          <cell r="CI9">
            <v>0.40264026402640202</v>
          </cell>
          <cell r="CK9">
            <v>8.2508251000000005E-2</v>
          </cell>
          <cell r="CL9">
            <v>144</v>
          </cell>
          <cell r="CM9">
            <v>34</v>
          </cell>
          <cell r="CN9">
            <v>0</v>
          </cell>
          <cell r="CO9" t="str">
            <v>-</v>
          </cell>
        </row>
        <row r="10">
          <cell r="AI10" t="str">
            <v>Oakmont Place</v>
          </cell>
          <cell r="AJ10" t="str">
            <v>LIHTC</v>
          </cell>
          <cell r="AK10" t="str">
            <v>Family</v>
          </cell>
          <cell r="AL10" t="str">
            <v>INSIDE PMA</v>
          </cell>
          <cell r="AM10" t="str">
            <v>3.8 miles</v>
          </cell>
          <cell r="AO10">
            <v>56</v>
          </cell>
          <cell r="AP10">
            <v>0</v>
          </cell>
          <cell r="AQ10">
            <v>0</v>
          </cell>
          <cell r="AR10" t="str">
            <v>Garden</v>
          </cell>
          <cell r="AS10" t="str">
            <v>2</v>
          </cell>
          <cell r="AU10" t="str">
            <v>2013</v>
          </cell>
          <cell r="AV10" t="str">
            <v>n/a</v>
          </cell>
          <cell r="AZ10" t="str">
            <v>Greenwood</v>
          </cell>
          <cell r="BB10" t="str">
            <v>29649</v>
          </cell>
          <cell r="BG10" t="str">
            <v>@50%, @60%</v>
          </cell>
          <cell r="CF10">
            <v>51681</v>
          </cell>
          <cell r="CG10">
            <v>713</v>
          </cell>
          <cell r="CH10">
            <v>148200</v>
          </cell>
          <cell r="CI10">
            <v>0.3</v>
          </cell>
          <cell r="CK10">
            <v>0.09</v>
          </cell>
          <cell r="CL10">
            <v>115</v>
          </cell>
          <cell r="CM10">
            <v>1</v>
          </cell>
          <cell r="CN10">
            <v>0</v>
          </cell>
          <cell r="CO10" t="str">
            <v>-</v>
          </cell>
        </row>
        <row r="11">
          <cell r="AI11" t="str">
            <v>Sterling Ridge</v>
          </cell>
          <cell r="AJ11" t="str">
            <v>LIHTC</v>
          </cell>
          <cell r="AK11" t="str">
            <v>Family</v>
          </cell>
          <cell r="AL11" t="str">
            <v>INSIDE PMA</v>
          </cell>
          <cell r="AM11" t="str">
            <v>2.6 miles</v>
          </cell>
          <cell r="AO11">
            <v>39</v>
          </cell>
          <cell r="AP11">
            <v>0</v>
          </cell>
          <cell r="AQ11">
            <v>0</v>
          </cell>
          <cell r="AR11" t="str">
            <v>Garden</v>
          </cell>
          <cell r="AS11" t="str">
            <v>2</v>
          </cell>
          <cell r="AU11" t="str">
            <v>2013</v>
          </cell>
          <cell r="AV11" t="str">
            <v>n/a</v>
          </cell>
          <cell r="AZ11" t="str">
            <v>Greenwood</v>
          </cell>
          <cell r="BB11" t="str">
            <v>29649</v>
          </cell>
          <cell r="BG11" t="str">
            <v>@50%, @60%</v>
          </cell>
          <cell r="CF11">
            <v>67518</v>
          </cell>
          <cell r="CG11">
            <v>713</v>
          </cell>
          <cell r="CH11">
            <v>148200</v>
          </cell>
          <cell r="CI11">
            <v>0.40264026402640202</v>
          </cell>
          <cell r="CK11">
            <v>8.2508251000000005E-2</v>
          </cell>
          <cell r="CL11">
            <v>144</v>
          </cell>
          <cell r="CM11">
            <v>41</v>
          </cell>
          <cell r="CN11">
            <v>0</v>
          </cell>
          <cell r="CO11" t="str">
            <v>-</v>
          </cell>
        </row>
        <row r="12">
          <cell r="AI12" t="str">
            <v>The Gardens At Parkway</v>
          </cell>
          <cell r="AJ12" t="str">
            <v>LIHTC</v>
          </cell>
          <cell r="AK12" t="str">
            <v>Family</v>
          </cell>
          <cell r="AL12" t="str">
            <v>INSIDE PMA</v>
          </cell>
          <cell r="AM12" t="str">
            <v>2.6 miles</v>
          </cell>
          <cell r="AO12">
            <v>48</v>
          </cell>
          <cell r="AP12">
            <v>0</v>
          </cell>
          <cell r="AQ12">
            <v>0</v>
          </cell>
          <cell r="AR12" t="str">
            <v>Garden</v>
          </cell>
          <cell r="AS12" t="str">
            <v>2</v>
          </cell>
          <cell r="AU12" t="str">
            <v>2003</v>
          </cell>
          <cell r="AV12" t="str">
            <v>n/a</v>
          </cell>
          <cell r="AZ12" t="str">
            <v>Greenwood</v>
          </cell>
          <cell r="BB12" t="str">
            <v>29646</v>
          </cell>
          <cell r="BG12" t="str">
            <v>@50%, @60%</v>
          </cell>
          <cell r="CF12">
            <v>46710</v>
          </cell>
          <cell r="CG12">
            <v>615</v>
          </cell>
          <cell r="CH12">
            <v>103500</v>
          </cell>
          <cell r="CI12">
            <v>0.30555555555555503</v>
          </cell>
          <cell r="CK12">
            <v>8.3333332999999996E-2</v>
          </cell>
          <cell r="CL12">
            <v>143</v>
          </cell>
          <cell r="CM12">
            <v>1</v>
          </cell>
          <cell r="CN12">
            <v>0</v>
          </cell>
          <cell r="CO12" t="str">
            <v>-</v>
          </cell>
        </row>
        <row r="13">
          <cell r="AI13" t="str">
            <v>Barrington</v>
          </cell>
          <cell r="AJ13" t="str">
            <v>Market</v>
          </cell>
          <cell r="AK13" t="str">
            <v>Family</v>
          </cell>
          <cell r="AL13" t="str">
            <v>INSIDE PMA</v>
          </cell>
          <cell r="AM13" t="str">
            <v>3.6 miles</v>
          </cell>
          <cell r="AO13">
            <v>190</v>
          </cell>
          <cell r="AP13">
            <v>7</v>
          </cell>
          <cell r="AQ13">
            <v>3.6999999999999998E-2</v>
          </cell>
          <cell r="AR13" t="str">
            <v>Various</v>
          </cell>
          <cell r="AS13" t="str">
            <v>2</v>
          </cell>
          <cell r="AU13" t="str">
            <v>2016/2017</v>
          </cell>
          <cell r="AV13" t="str">
            <v>2021</v>
          </cell>
          <cell r="AZ13" t="str">
            <v>Greenwood</v>
          </cell>
          <cell r="BB13" t="str">
            <v>29649</v>
          </cell>
          <cell r="BG13" t="str">
            <v>Market</v>
          </cell>
          <cell r="CF13">
            <v>51681</v>
          </cell>
          <cell r="CG13">
            <v>713</v>
          </cell>
          <cell r="CH13">
            <v>148200</v>
          </cell>
          <cell r="CI13">
            <v>0.31680440771349799</v>
          </cell>
          <cell r="CK13">
            <v>9.3663912000000002E-2</v>
          </cell>
          <cell r="CL13">
            <v>115</v>
          </cell>
          <cell r="CM13">
            <v>10</v>
          </cell>
          <cell r="CN13">
            <v>0</v>
          </cell>
          <cell r="CO13" t="str">
            <v>-</v>
          </cell>
        </row>
        <row r="14">
          <cell r="AI14" t="str">
            <v>Foxfield Apartments</v>
          </cell>
          <cell r="AJ14" t="str">
            <v>Market</v>
          </cell>
          <cell r="AK14" t="str">
            <v>Family</v>
          </cell>
          <cell r="AL14" t="str">
            <v>INSIDE PMA</v>
          </cell>
          <cell r="AM14" t="str">
            <v>2.3 miles</v>
          </cell>
          <cell r="AO14">
            <v>112</v>
          </cell>
          <cell r="AP14">
            <v>8</v>
          </cell>
          <cell r="AQ14">
            <v>7.0999999999999994E-2</v>
          </cell>
          <cell r="AR14" t="str">
            <v>Garden</v>
          </cell>
          <cell r="AS14" t="str">
            <v>2</v>
          </cell>
          <cell r="AU14" t="str">
            <v>1990/1995</v>
          </cell>
          <cell r="AV14" t="str">
            <v>2024</v>
          </cell>
          <cell r="AZ14" t="str">
            <v>Greenwood</v>
          </cell>
          <cell r="BB14" t="str">
            <v>29646</v>
          </cell>
          <cell r="BG14" t="str">
            <v>Market</v>
          </cell>
          <cell r="CF14">
            <v>33071</v>
          </cell>
          <cell r="CG14">
            <v>615</v>
          </cell>
          <cell r="CH14">
            <v>103500</v>
          </cell>
          <cell r="CI14">
            <v>0.36470588235294099</v>
          </cell>
          <cell r="CK14">
            <v>0.11764705882352899</v>
          </cell>
          <cell r="CL14">
            <v>154</v>
          </cell>
          <cell r="CM14">
            <v>19</v>
          </cell>
          <cell r="CN14">
            <v>0</v>
          </cell>
          <cell r="CO14" t="str">
            <v>-</v>
          </cell>
        </row>
        <row r="15">
          <cell r="AI15" t="str">
            <v>Huntington Apartments</v>
          </cell>
          <cell r="AJ15" t="str">
            <v>Market</v>
          </cell>
          <cell r="AK15" t="str">
            <v>Family</v>
          </cell>
          <cell r="AL15" t="str">
            <v>INSIDE PMA</v>
          </cell>
          <cell r="AM15" t="str">
            <v>2.5 miles</v>
          </cell>
          <cell r="AO15">
            <v>92</v>
          </cell>
          <cell r="AP15">
            <v>2</v>
          </cell>
          <cell r="AQ15">
            <v>2.1999999999999999E-2</v>
          </cell>
          <cell r="AR15" t="str">
            <v>Various</v>
          </cell>
          <cell r="AS15" t="str">
            <v>2</v>
          </cell>
          <cell r="AU15" t="str">
            <v>1981</v>
          </cell>
          <cell r="AV15" t="str">
            <v>2018</v>
          </cell>
          <cell r="AZ15" t="str">
            <v>Greenwood</v>
          </cell>
          <cell r="BB15" t="str">
            <v>29649</v>
          </cell>
          <cell r="BG15" t="str">
            <v>Market</v>
          </cell>
          <cell r="CF15">
            <v>64032</v>
          </cell>
          <cell r="CG15">
            <v>713</v>
          </cell>
          <cell r="CH15">
            <v>148200</v>
          </cell>
          <cell r="CI15">
            <v>0.31871838111298401</v>
          </cell>
          <cell r="CK15">
            <v>9.4435076000000007E-2</v>
          </cell>
          <cell r="CL15">
            <v>128</v>
          </cell>
          <cell r="CM15">
            <v>38</v>
          </cell>
          <cell r="CN15">
            <v>0</v>
          </cell>
          <cell r="CO15" t="str">
            <v>-</v>
          </cell>
        </row>
        <row r="16">
          <cell r="AI16" t="str">
            <v>University Commons</v>
          </cell>
          <cell r="AJ16" t="str">
            <v>Market</v>
          </cell>
          <cell r="AK16" t="str">
            <v>Family</v>
          </cell>
          <cell r="AL16" t="str">
            <v>INSIDE PMA</v>
          </cell>
          <cell r="AM16" t="str">
            <v>1.7 miles</v>
          </cell>
          <cell r="AO16">
            <v>106</v>
          </cell>
          <cell r="AP16">
            <v>0</v>
          </cell>
          <cell r="AQ16">
            <v>0</v>
          </cell>
          <cell r="AR16" t="str">
            <v>Garden</v>
          </cell>
          <cell r="AS16" t="str">
            <v>2</v>
          </cell>
          <cell r="AU16" t="str">
            <v>1977</v>
          </cell>
          <cell r="AV16" t="str">
            <v>2009</v>
          </cell>
          <cell r="AZ16" t="str">
            <v>Greenwood</v>
          </cell>
          <cell r="BB16" t="str">
            <v>29649</v>
          </cell>
          <cell r="BG16" t="str">
            <v>Market</v>
          </cell>
          <cell r="CF16">
            <v>64032</v>
          </cell>
          <cell r="CG16">
            <v>713</v>
          </cell>
          <cell r="CH16">
            <v>148200</v>
          </cell>
          <cell r="CI16">
            <v>0.29230769230769199</v>
          </cell>
          <cell r="CK16">
            <v>9.6703296999999994E-2</v>
          </cell>
          <cell r="CL16">
            <v>128</v>
          </cell>
          <cell r="CM16">
            <v>31</v>
          </cell>
          <cell r="CN16">
            <v>0</v>
          </cell>
          <cell r="CO16" t="str">
            <v>-</v>
          </cell>
        </row>
        <row r="17">
          <cell r="AI17" t="str">
            <v>Winter Ridge Apartments</v>
          </cell>
          <cell r="AJ17" t="str">
            <v>Market</v>
          </cell>
          <cell r="AK17" t="str">
            <v>Family</v>
          </cell>
          <cell r="AL17" t="str">
            <v>INSIDE PMA</v>
          </cell>
          <cell r="AM17" t="str">
            <v>2.8 miles</v>
          </cell>
          <cell r="AO17">
            <v>196</v>
          </cell>
          <cell r="AP17">
            <v>2</v>
          </cell>
          <cell r="AQ17">
            <v>0.01</v>
          </cell>
          <cell r="AR17" t="str">
            <v>Garden</v>
          </cell>
          <cell r="AS17" t="str">
            <v>2</v>
          </cell>
          <cell r="AU17" t="str">
            <v>2007</v>
          </cell>
          <cell r="AV17" t="str">
            <v>n/a</v>
          </cell>
          <cell r="AZ17" t="str">
            <v>Greenwood</v>
          </cell>
          <cell r="BB17" t="str">
            <v>29649</v>
          </cell>
          <cell r="BG17" t="str">
            <v>Market</v>
          </cell>
          <cell r="CF17">
            <v>46942</v>
          </cell>
          <cell r="CG17">
            <v>713</v>
          </cell>
          <cell r="CH17">
            <v>148200</v>
          </cell>
          <cell r="CI17">
            <v>0.32380952380952299</v>
          </cell>
          <cell r="CK17">
            <v>9.5238094999999995E-2</v>
          </cell>
          <cell r="CL17">
            <v>125</v>
          </cell>
          <cell r="CM17">
            <v>21</v>
          </cell>
          <cell r="CN17">
            <v>0</v>
          </cell>
          <cell r="CO17" t="str">
            <v>-</v>
          </cell>
        </row>
        <row r="18">
          <cell r="AI18" t="str">
            <v/>
          </cell>
          <cell r="AJ18" t="str">
            <v/>
          </cell>
          <cell r="AK18" t="str">
            <v/>
          </cell>
          <cell r="AL18" t="str">
            <v/>
          </cell>
          <cell r="AM18" t="str">
            <v/>
          </cell>
          <cell r="AO18" t="str">
            <v/>
          </cell>
          <cell r="AP18" t="str">
            <v/>
          </cell>
          <cell r="AQ18" t="str">
            <v/>
          </cell>
          <cell r="AR18" t="str">
            <v/>
          </cell>
          <cell r="AS18" t="str">
            <v/>
          </cell>
          <cell r="AU18" t="str">
            <v/>
          </cell>
          <cell r="AV18" t="str">
            <v/>
          </cell>
          <cell r="AZ18" t="str">
            <v/>
          </cell>
          <cell r="BB18" t="str">
            <v/>
          </cell>
          <cell r="BG18" t="str">
            <v/>
          </cell>
          <cell r="CF18" t="str">
            <v/>
          </cell>
          <cell r="CG18" t="str">
            <v/>
          </cell>
          <cell r="CH18" t="str">
            <v/>
          </cell>
          <cell r="CI18" t="str">
            <v/>
          </cell>
          <cell r="CK18" t="str">
            <v/>
          </cell>
          <cell r="CL18" t="str">
            <v/>
          </cell>
          <cell r="CM18" t="str">
            <v/>
          </cell>
          <cell r="CN18" t="str">
            <v/>
          </cell>
          <cell r="CO18" t="str">
            <v>-</v>
          </cell>
        </row>
        <row r="19">
          <cell r="AI19" t="str">
            <v/>
          </cell>
          <cell r="AJ19" t="str">
            <v/>
          </cell>
          <cell r="AK19" t="str">
            <v/>
          </cell>
          <cell r="AL19" t="str">
            <v/>
          </cell>
          <cell r="AM19" t="str">
            <v/>
          </cell>
          <cell r="AO19" t="str">
            <v/>
          </cell>
          <cell r="AP19" t="str">
            <v/>
          </cell>
          <cell r="AQ19" t="str">
            <v/>
          </cell>
          <cell r="AR19" t="str">
            <v/>
          </cell>
          <cell r="AS19" t="str">
            <v/>
          </cell>
          <cell r="AU19" t="str">
            <v/>
          </cell>
          <cell r="AV19" t="str">
            <v/>
          </cell>
          <cell r="AZ19" t="str">
            <v/>
          </cell>
          <cell r="BB19" t="str">
            <v/>
          </cell>
          <cell r="BG19" t="str">
            <v/>
          </cell>
          <cell r="CF19" t="str">
            <v/>
          </cell>
          <cell r="CG19" t="str">
            <v/>
          </cell>
          <cell r="CH19" t="str">
            <v/>
          </cell>
          <cell r="CI19" t="str">
            <v/>
          </cell>
          <cell r="CK19" t="str">
            <v/>
          </cell>
          <cell r="CL19" t="str">
            <v/>
          </cell>
          <cell r="CM19" t="str">
            <v/>
          </cell>
          <cell r="CN19" t="str">
            <v/>
          </cell>
          <cell r="CO19" t="str">
            <v>-</v>
          </cell>
        </row>
        <row r="20">
          <cell r="AI20" t="str">
            <v/>
          </cell>
          <cell r="AJ20" t="str">
            <v/>
          </cell>
          <cell r="AK20" t="str">
            <v/>
          </cell>
          <cell r="AL20" t="str">
            <v/>
          </cell>
          <cell r="AM20" t="str">
            <v/>
          </cell>
          <cell r="AO20" t="str">
            <v/>
          </cell>
          <cell r="AP20" t="str">
            <v/>
          </cell>
          <cell r="AQ20" t="str">
            <v/>
          </cell>
          <cell r="AR20" t="str">
            <v/>
          </cell>
          <cell r="AS20" t="str">
            <v/>
          </cell>
          <cell r="AU20" t="str">
            <v/>
          </cell>
          <cell r="AV20" t="str">
            <v/>
          </cell>
          <cell r="AZ20" t="str">
            <v/>
          </cell>
          <cell r="BB20" t="str">
            <v/>
          </cell>
          <cell r="BG20" t="str">
            <v/>
          </cell>
          <cell r="CF20" t="str">
            <v/>
          </cell>
          <cell r="CG20" t="str">
            <v/>
          </cell>
          <cell r="CH20" t="str">
            <v/>
          </cell>
          <cell r="CI20" t="str">
            <v/>
          </cell>
          <cell r="CK20" t="str">
            <v/>
          </cell>
          <cell r="CL20" t="str">
            <v/>
          </cell>
          <cell r="CM20" t="str">
            <v/>
          </cell>
          <cell r="CN20" t="str">
            <v/>
          </cell>
          <cell r="CO20" t="str">
            <v>-</v>
          </cell>
        </row>
        <row r="21">
          <cell r="AI21" t="str">
            <v/>
          </cell>
          <cell r="AJ21" t="str">
            <v/>
          </cell>
          <cell r="AK21" t="str">
            <v/>
          </cell>
          <cell r="AL21" t="str">
            <v/>
          </cell>
          <cell r="AM21" t="str">
            <v/>
          </cell>
          <cell r="AO21" t="str">
            <v/>
          </cell>
          <cell r="AP21" t="str">
            <v/>
          </cell>
          <cell r="AQ21" t="str">
            <v/>
          </cell>
          <cell r="AR21" t="str">
            <v/>
          </cell>
          <cell r="AS21" t="str">
            <v/>
          </cell>
          <cell r="AU21" t="str">
            <v/>
          </cell>
          <cell r="AV21" t="str">
            <v/>
          </cell>
          <cell r="AZ21" t="str">
            <v/>
          </cell>
          <cell r="BB21" t="str">
            <v/>
          </cell>
          <cell r="BG21" t="str">
            <v/>
          </cell>
          <cell r="CF21" t="str">
            <v/>
          </cell>
          <cell r="CG21" t="str">
            <v/>
          </cell>
          <cell r="CH21" t="str">
            <v/>
          </cell>
          <cell r="CI21" t="str">
            <v/>
          </cell>
          <cell r="CK21" t="str">
            <v/>
          </cell>
          <cell r="CL21" t="str">
            <v/>
          </cell>
          <cell r="CM21" t="str">
            <v/>
          </cell>
          <cell r="CN21" t="str">
            <v/>
          </cell>
          <cell r="CO21" t="str">
            <v>-</v>
          </cell>
        </row>
        <row r="22">
          <cell r="AI22" t="str">
            <v/>
          </cell>
          <cell r="AJ22" t="str">
            <v/>
          </cell>
          <cell r="AK22" t="str">
            <v/>
          </cell>
          <cell r="AL22" t="str">
            <v/>
          </cell>
          <cell r="AM22" t="str">
            <v/>
          </cell>
          <cell r="AO22" t="str">
            <v/>
          </cell>
          <cell r="AP22" t="str">
            <v/>
          </cell>
          <cell r="AQ22" t="str">
            <v/>
          </cell>
          <cell r="AR22" t="str">
            <v/>
          </cell>
          <cell r="AS22" t="str">
            <v/>
          </cell>
          <cell r="AU22" t="str">
            <v/>
          </cell>
          <cell r="AV22" t="str">
            <v/>
          </cell>
          <cell r="AZ22" t="str">
            <v/>
          </cell>
          <cell r="BB22" t="str">
            <v/>
          </cell>
          <cell r="BG22" t="str">
            <v/>
          </cell>
          <cell r="CF22" t="str">
            <v/>
          </cell>
          <cell r="CG22" t="str">
            <v/>
          </cell>
          <cell r="CH22" t="str">
            <v/>
          </cell>
          <cell r="CI22" t="str">
            <v/>
          </cell>
          <cell r="CK22" t="str">
            <v/>
          </cell>
          <cell r="CL22" t="str">
            <v/>
          </cell>
          <cell r="CM22" t="str">
            <v/>
          </cell>
          <cell r="CN22" t="str">
            <v/>
          </cell>
          <cell r="CO22" t="str">
            <v>-</v>
          </cell>
        </row>
        <row r="25">
          <cell r="AJ25">
            <v>10</v>
          </cell>
        </row>
        <row r="26">
          <cell r="AJ26">
            <v>5</v>
          </cell>
        </row>
        <row r="27">
          <cell r="AJ27">
            <v>5</v>
          </cell>
        </row>
        <row r="30">
          <cell r="K30" t="str">
            <v xml:space="preserve">To evaluate the competitive position of the Subject, we surveyed a total of 923 units in ten rental properties. The LIHTC data is considered good. We included five affordable developments located between 2.4 and 3.8 miles from the Subject site, all of which are located within the PMA.  The market rate data is considered good. We included five market rate properties located between 1.7 and 3.6 miles from the Subject site, all of which are located within the PMA.  Overall, we believe the availability of data is adequate to support our conclusions. </v>
          </cell>
        </row>
        <row r="34">
          <cell r="AJ34">
            <v>0</v>
          </cell>
        </row>
      </sheetData>
      <sheetData sheetId="6"/>
      <sheetData sheetId="7"/>
      <sheetData sheetId="8">
        <row r="3">
          <cell r="D3" t="str">
            <v>The comparable properties reported voucher usage ranging from zero to 73 percent. None of the market rate properties reported voucher usage. Four of the LIHTC properties reported voucher usage, with an average utilization of 38.7 percent. The highest voucher usage was reported by The Gardens At Parkway, a 48-unit LIHTC property located 2.6 miles south of the Subject - we consider this property to be an outlier. After excluding The Gardens At Parkway, the average LIHTC voucher utilization is 27.3 percent. Based on the performance of the LIHTC comparables, we expect the Subject will operate with voucher usage of approximately 25 percent.</v>
          </cell>
          <cell r="J3" t="str">
            <v>The comparables reported vacancy rates ranging from zero to 62.5 percent, with an overall weighted average of 5.3 percent. Managers at four of the five LIHTC properties reported being fully occupied. The average vacancy rate reported by the affordable comparables was 13.2 percent, slightly above the 2.7 percent average reported by the market rate properties.  [ANALYST: DETAIL WAITING LISTS LENGTHS HERE, EXPLAIN ANY HIGH VACANCIES, NOTE PRE-LEASED UNITS, and REFERENCE RENT ROLL]. The highest LIHTC vacancy was reported by Havenwood Mathis, a 48-unit LIHTC property located 2.4 miles northwest of the Subject - we consider this property to be an outlier. After excluding Havenwood Mathis, the average LIHTC vacancy rate is zero percent. All of the market rate properties reported vacancy rates of 7.1 percent or lower. Based on the performance of the LIHTC comparables, we expect the Subject will operate with a vacancy rate of approximately five percent.</v>
          </cell>
          <cell r="T3" t="str">
            <v>It should be noted that we were unable to obtain turnover data for one of the surveyed comparables Havenwood Mathis. The remaining comparables reported turnover rates ranging from three to 37 percent, with an overall average of 16.8 percent. The LIHTC comparables operate with an average turnover rate of 11.5 percent, which was significantly below the 21 percent average reported by the market rate properties. Based on the performance of the LIHTC comparables, we expect the Subject will operate a turnover rate of approximately 10 percent.</v>
          </cell>
        </row>
        <row r="23">
          <cell r="O23">
            <v>0.13215859030837004</v>
          </cell>
        </row>
        <row r="24">
          <cell r="O24">
            <v>2.7298850574712645E-2</v>
          </cell>
        </row>
        <row r="25">
          <cell r="O25">
            <v>5.3087757313109427E-2</v>
          </cell>
        </row>
        <row r="32">
          <cell r="K32">
            <v>227</v>
          </cell>
        </row>
        <row r="33">
          <cell r="K33">
            <v>696</v>
          </cell>
        </row>
        <row r="34">
          <cell r="K34">
            <v>923</v>
          </cell>
        </row>
      </sheetData>
      <sheetData sheetId="9">
        <row r="3">
          <cell r="F3" t="str">
            <v xml:space="preserve">The Subject site is located in a [mixed-use neighborhood], in the [southwest portion of San Francisco]. Surrounding uses consist of [single-family homes and retail properties exhibiting good to excellent condition]. Weaknesses of the Subject's location include a low median household income level, a low median home value, a low median rent level, elevated crime indices, limited walkability, and a high rate of vacant housing. The Subject's location is designated 'Somewhat Walkable' by Walk Score with a score of 50, indicating some errands can be accomplished on foot. 
The affordable properties are located between 2.4 and 3.8 miles from the Subject site. The LIHTC comparables are generally in neighborhoods considered SUPERIOR to the Subject's location. These locations generally offer higher median income levels, lower vacancy rates, higher median home values, and higher median rents compared to the Subject's location. None of the LIHTC comparables are in neighborhoods considered INFERIOR to the Subject. 
The market rate developments are located between 1.7 and 3.6 miles from the Subject site. The market rate comparables are generally in neighborhoods considered SUPERIOR to the Subject's location. These locations generally offer lower vacancy rates, higher median income levels, higher median home values, and higher median rents compared to the Subject's location. None of the market rate comparables are in neighborhoods considered INFERIOR to the Subject. On balance, the location of Foxfield Apartments is considered SIMILAR to the Subject's location. </v>
          </cell>
        </row>
        <row r="4">
          <cell r="U4">
            <v>2.462819750148721</v>
          </cell>
          <cell r="W4">
            <v>1.0204081632653061</v>
          </cell>
        </row>
        <row r="6">
          <cell r="U6">
            <v>1.2747967479674798</v>
          </cell>
          <cell r="W6">
            <v>-2.25</v>
          </cell>
        </row>
        <row r="7">
          <cell r="U7">
            <v>-2</v>
          </cell>
          <cell r="W7">
            <v>0</v>
          </cell>
        </row>
        <row r="8">
          <cell r="AB8">
            <v>1.8</v>
          </cell>
        </row>
        <row r="9">
          <cell r="AB9">
            <v>2.8526354341903439</v>
          </cell>
        </row>
        <row r="10">
          <cell r="AB10">
            <v>3.2993457195534477</v>
          </cell>
        </row>
        <row r="16">
          <cell r="L16">
            <v>615</v>
          </cell>
        </row>
        <row r="17">
          <cell r="W17" t="str">
            <v>Superior</v>
          </cell>
        </row>
        <row r="18">
          <cell r="W18" t="str">
            <v>Superior</v>
          </cell>
        </row>
        <row r="19">
          <cell r="W19" t="str">
            <v>Superior</v>
          </cell>
        </row>
        <row r="20">
          <cell r="W20" t="str">
            <v>Superior</v>
          </cell>
        </row>
        <row r="21">
          <cell r="W21" t="str">
            <v>Slightly Superior</v>
          </cell>
        </row>
        <row r="22">
          <cell r="W22" t="str">
            <v>Superior</v>
          </cell>
        </row>
        <row r="23">
          <cell r="W23" t="str">
            <v>Similar</v>
          </cell>
        </row>
        <row r="24">
          <cell r="W24" t="str">
            <v>Superior</v>
          </cell>
        </row>
        <row r="25">
          <cell r="W25" t="str">
            <v>Superior</v>
          </cell>
        </row>
        <row r="26">
          <cell r="W26" t="str">
            <v>Slightly Superior</v>
          </cell>
        </row>
        <row r="27">
          <cell r="W27" t="str">
            <v>-</v>
          </cell>
        </row>
        <row r="28">
          <cell r="W28" t="str">
            <v>-</v>
          </cell>
        </row>
        <row r="29">
          <cell r="W29" t="str">
            <v>-</v>
          </cell>
        </row>
        <row r="30">
          <cell r="W30" t="str">
            <v>-</v>
          </cell>
        </row>
        <row r="31">
          <cell r="W31" t="str">
            <v>-</v>
          </cell>
        </row>
        <row r="35">
          <cell r="J35">
            <v>52729.63636363636</v>
          </cell>
          <cell r="M35">
            <v>145.90909090909091</v>
          </cell>
          <cell r="N35">
            <v>26.90909090909091</v>
          </cell>
          <cell r="Q35">
            <v>9.4365461268672457E-2</v>
          </cell>
        </row>
        <row r="36">
          <cell r="J36">
            <v>12325.491377058783</v>
          </cell>
        </row>
      </sheetData>
      <sheetData sheetId="10">
        <row r="7">
          <cell r="D7" t="str">
            <v>Excellent</v>
          </cell>
          <cell r="E7" t="str">
            <v>Similar</v>
          </cell>
          <cell r="F7" t="str">
            <v>Slightly Inferior</v>
          </cell>
          <cell r="G7" t="str">
            <v>Slightly Inferior</v>
          </cell>
          <cell r="H7" t="str">
            <v>Slightly Inferior</v>
          </cell>
          <cell r="I7" t="str">
            <v>Inferior</v>
          </cell>
          <cell r="J7" t="str">
            <v>Similar</v>
          </cell>
          <cell r="K7" t="str">
            <v>Slightly Inferior</v>
          </cell>
          <cell r="L7" t="str">
            <v>Inferior</v>
          </cell>
          <cell r="M7" t="str">
            <v>Inferior</v>
          </cell>
          <cell r="N7" t="str">
            <v>Inferior</v>
          </cell>
          <cell r="O7" t="str">
            <v>-</v>
          </cell>
          <cell r="P7" t="str">
            <v>-</v>
          </cell>
          <cell r="Q7" t="str">
            <v>-</v>
          </cell>
          <cell r="R7" t="str">
            <v>-</v>
          </cell>
          <cell r="S7" t="str">
            <v>-</v>
          </cell>
          <cell r="AA7" t="str">
            <v xml:space="preserve">The Subject will be a new construction, and will exhibit excellent condition. The comparable properties were constructed between 1977 and 2025. The majority of comparables exhibit condition ranging from SLIGHTLY INFERIOR to INFERIOR relative to the proposed Subject. Havenwood Mathis and Barrington were constructed between 2016 and 2025, and exhibit similar condition relative to the proposed Subject. _x000D_
_x000D_
The proposed Subject will offer a three-story garden style design, SIMILAR to eight of the comparable properties. However, two of the comparables feature a mixture of designs. Barrington and Huntington Apartments offer a mixture of garden and townhouse style units. Additionally, The Gardens At Parkway offers an elevator, which the proposed Subject lacks. We have considered the Subject's design and condition in our determination of achievable rents.  </v>
          </cell>
        </row>
        <row r="39">
          <cell r="E39" t="str">
            <v>Similar</v>
          </cell>
          <cell r="F39" t="str">
            <v>Similar</v>
          </cell>
          <cell r="G39" t="str">
            <v>Similar</v>
          </cell>
          <cell r="H39" t="str">
            <v>Similar</v>
          </cell>
          <cell r="I39" t="str">
            <v>Similar</v>
          </cell>
          <cell r="J39" t="str">
            <v>Similar</v>
          </cell>
          <cell r="K39" t="str">
            <v>Similar</v>
          </cell>
          <cell r="L39" t="str">
            <v>Similar</v>
          </cell>
          <cell r="M39" t="str">
            <v>Similar</v>
          </cell>
          <cell r="N39" t="str">
            <v>Similar</v>
          </cell>
          <cell r="O39" t="str">
            <v>-</v>
          </cell>
          <cell r="P39" t="str">
            <v>-</v>
          </cell>
          <cell r="Q39" t="str">
            <v>-</v>
          </cell>
          <cell r="R39" t="str">
            <v>-</v>
          </cell>
          <cell r="S39" t="str">
            <v>-</v>
          </cell>
          <cell r="AA39" t="str">
            <v xml:space="preserve">Notable unit amenities the proposed Subject offers include balconies/patios, central air conditioning, washer/dryer hook-ups, dishwashers, and microwaves. The majority of the surveyed comparables offer in-unit amenity packages similar to the proposed Subject. We believe the Subject's lack of disposals, walk-in closets, and complimentary internet is generally offset by its balconies/patios and microwaves, which are not offered by several of the comparables. Overall, we believe the Subject's proposed unit amenities will be competitive in the market. </v>
          </cell>
        </row>
        <row r="76">
          <cell r="E76" t="str">
            <v>Similar</v>
          </cell>
          <cell r="F76" t="str">
            <v>Similar</v>
          </cell>
          <cell r="G76" t="str">
            <v>Similar</v>
          </cell>
          <cell r="H76" t="str">
            <v>Similar</v>
          </cell>
          <cell r="I76" t="str">
            <v>Slightly Inferior</v>
          </cell>
          <cell r="J76" t="str">
            <v>Inferior</v>
          </cell>
          <cell r="K76" t="str">
            <v>Inferior</v>
          </cell>
          <cell r="L76" t="str">
            <v>Slightly Inferior</v>
          </cell>
          <cell r="M76" t="str">
            <v>Similar</v>
          </cell>
          <cell r="N76" t="str">
            <v>Inferior</v>
          </cell>
          <cell r="O76" t="str">
            <v>-</v>
          </cell>
          <cell r="P76" t="str">
            <v>-</v>
          </cell>
          <cell r="Q76" t="str">
            <v>-</v>
          </cell>
          <cell r="R76" t="str">
            <v>-</v>
          </cell>
          <cell r="S76" t="str">
            <v>-</v>
          </cell>
          <cell r="AA76" t="str">
            <v xml:space="preserve">Notable property amenities the proposed Subject offers include a business center, a community room, on-site management, a fitness center, and a playground. The amenity packages the comparables offer vary in quality, ranging from inferior to similar relative to the proposed Subject. Properties such as Barrington, Foxfield Apartments, and Winter Ridge Apartments lack features such as a business center, a fitness center, a community room, and a playground and are generally considered inferior to the Subject. The amenity packages of Havenwood Mathis, Liberty Village, Oakmont Place, Sterling Ridge, and University Commons offer features that are considered similar to the Subject. Overall, we believe the Subject's property amenities will be competitive in the market. </v>
          </cell>
        </row>
        <row r="120">
          <cell r="AA120" t="str">
            <v xml:space="preserve">According to ESRI Demographic data, crime indices in the Subject's location are modestly elevated relative to the national average. The proposed Subject will offer perimeter fencing, limited access, and video surveillance. All of the comparables offer FEWER security features than the proposed Subject. Overall, the comparables security features range from inferior to similar compared to the proposed Subject. As such, we believe the proposed Subject's security amenities represent a comparative strength in the local market. </v>
          </cell>
        </row>
      </sheetData>
      <sheetData sheetId="11"/>
      <sheetData sheetId="12"/>
      <sheetData sheetId="13">
        <row r="97">
          <cell r="F97" t="str">
            <v>Similar</v>
          </cell>
        </row>
        <row r="98">
          <cell r="F98" t="str">
            <v>Superior</v>
          </cell>
        </row>
        <row r="99">
          <cell r="F99" t="str">
            <v>Superior</v>
          </cell>
        </row>
        <row r="100">
          <cell r="F100" t="str">
            <v>Superior</v>
          </cell>
        </row>
        <row r="101">
          <cell r="F101" t="str">
            <v>Similar</v>
          </cell>
        </row>
        <row r="102">
          <cell r="F102" t="str">
            <v>Superior</v>
          </cell>
        </row>
        <row r="103">
          <cell r="F103" t="str">
            <v>Slightly Inferior</v>
          </cell>
        </row>
        <row r="104">
          <cell r="F104" t="str">
            <v>Slightly Superior</v>
          </cell>
        </row>
        <row r="105">
          <cell r="F105" t="str">
            <v>Similar</v>
          </cell>
        </row>
        <row r="106">
          <cell r="F106" t="str">
            <v>Slightly Superior</v>
          </cell>
        </row>
        <row r="107">
          <cell r="F107" t="str">
            <v>-</v>
          </cell>
        </row>
        <row r="108">
          <cell r="F108" t="str">
            <v>-</v>
          </cell>
        </row>
        <row r="109">
          <cell r="F109" t="str">
            <v>-</v>
          </cell>
        </row>
        <row r="110">
          <cell r="F110" t="str">
            <v>-</v>
          </cell>
        </row>
        <row r="111">
          <cell r="F111" t="str">
            <v>-</v>
          </cell>
        </row>
      </sheetData>
      <sheetData sheetId="14">
        <row r="8">
          <cell r="C8" t="str">
            <v>@20%</v>
          </cell>
        </row>
        <row r="11">
          <cell r="D11" t="str">
            <v>Greenwood County</v>
          </cell>
        </row>
        <row r="70">
          <cell r="C70" t="str">
            <v>@50%</v>
          </cell>
        </row>
        <row r="132">
          <cell r="C132" t="str">
            <v>@60%</v>
          </cell>
        </row>
        <row r="135">
          <cell r="D135" t="str">
            <v>Greenwood County</v>
          </cell>
        </row>
        <row r="194">
          <cell r="C194" t="str">
            <v>-</v>
          </cell>
        </row>
        <row r="197">
          <cell r="D197" t="str">
            <v>Greenwood County</v>
          </cell>
        </row>
        <row r="254">
          <cell r="C254" t="str">
            <v>-</v>
          </cell>
        </row>
        <row r="257">
          <cell r="D257" t="str">
            <v>Greenwood County</v>
          </cell>
        </row>
      </sheetData>
      <sheetData sheetId="15"/>
      <sheetData sheetId="16"/>
      <sheetData sheetId="17">
        <row r="7">
          <cell r="AH7">
            <v>1336</v>
          </cell>
        </row>
        <row r="8">
          <cell r="AH8">
            <v>1336</v>
          </cell>
        </row>
        <row r="9">
          <cell r="AH9">
            <v>1336</v>
          </cell>
        </row>
        <row r="10">
          <cell r="AH10">
            <v>1805</v>
          </cell>
        </row>
        <row r="11">
          <cell r="AH11">
            <v>1805</v>
          </cell>
        </row>
        <row r="12">
          <cell r="AH12">
            <v>1805</v>
          </cell>
        </row>
        <row r="13">
          <cell r="AH13">
            <v>2283</v>
          </cell>
        </row>
        <row r="14">
          <cell r="AH14">
            <v>2283</v>
          </cell>
        </row>
        <row r="15">
          <cell r="AH15">
            <v>2283</v>
          </cell>
        </row>
        <row r="36">
          <cell r="B36" t="str">
            <v>Foxfield Apartments</v>
          </cell>
        </row>
        <row r="99">
          <cell r="A99" t="str">
            <v xml:space="preserve">Pro Forma </v>
          </cell>
        </row>
        <row r="100">
          <cell r="A100" t="str">
            <v>Achievable LIHTC</v>
          </cell>
        </row>
        <row r="101">
          <cell r="A101" t="str">
            <v>Achievable Market</v>
          </cell>
        </row>
      </sheetData>
      <sheetData sheetId="18">
        <row r="3">
          <cell r="AH3" t="str">
            <v>Unique AMIs</v>
          </cell>
          <cell r="AY3" t="str">
            <v>Unique Comp AMIs</v>
          </cell>
        </row>
        <row r="4">
          <cell r="C4" t="str">
            <v>No</v>
          </cell>
          <cell r="D4" t="str">
            <v>1BR / 1BA</v>
          </cell>
          <cell r="E4">
            <v>1</v>
          </cell>
          <cell r="F4">
            <v>1</v>
          </cell>
          <cell r="G4">
            <v>750</v>
          </cell>
          <cell r="H4" t="str">
            <v>Garden</v>
          </cell>
          <cell r="I4" t="str">
            <v>@20%</v>
          </cell>
          <cell r="J4" t="str">
            <v>SHU</v>
          </cell>
          <cell r="K4">
            <v>3</v>
          </cell>
          <cell r="L4">
            <v>140</v>
          </cell>
          <cell r="M4">
            <v>109</v>
          </cell>
          <cell r="N4">
            <v>249</v>
          </cell>
          <cell r="O4">
            <v>255</v>
          </cell>
          <cell r="P4">
            <v>10880</v>
          </cell>
          <cell r="Q4">
            <v>8537.1428571428569</v>
          </cell>
          <cell r="R4">
            <v>8537.1428571428569</v>
          </cell>
          <cell r="S4">
            <v>146</v>
          </cell>
          <cell r="T4">
            <v>255</v>
          </cell>
          <cell r="U4">
            <v>950</v>
          </cell>
          <cell r="V4">
            <v>1059</v>
          </cell>
          <cell r="W4">
            <v>5.506849315068493</v>
          </cell>
          <cell r="X4" t="str">
            <v>1x1-Garden-750sf-@20%</v>
          </cell>
          <cell r="Y4" t="str">
            <v>1x1-Garden-750sf</v>
          </cell>
          <cell r="Z4" t="str">
            <v>1BR-@20% (SHU)</v>
          </cell>
          <cell r="AA4" t="str">
            <v>1BR-@20%</v>
          </cell>
          <cell r="AH4" t="str">
            <v>@20%</v>
          </cell>
          <cell r="AI4" t="str">
            <v>@20% (SHU)</v>
          </cell>
          <cell r="AM4" t="str">
            <v>1BR / 1BA</v>
          </cell>
          <cell r="AN4">
            <v>750</v>
          </cell>
          <cell r="AV4" t="str">
            <v>No</v>
          </cell>
          <cell r="AY4" t="str">
            <v>-</v>
          </cell>
        </row>
        <row r="5">
          <cell r="C5" t="str">
            <v>No</v>
          </cell>
          <cell r="D5" t="str">
            <v>1BR / 1BA</v>
          </cell>
          <cell r="E5">
            <v>1</v>
          </cell>
          <cell r="F5">
            <v>1</v>
          </cell>
          <cell r="G5">
            <v>750</v>
          </cell>
          <cell r="H5" t="str">
            <v>Garden</v>
          </cell>
          <cell r="I5" t="str">
            <v>@50%</v>
          </cell>
          <cell r="K5">
            <v>1</v>
          </cell>
          <cell r="L5">
            <v>520</v>
          </cell>
          <cell r="M5">
            <v>109</v>
          </cell>
          <cell r="N5">
            <v>629</v>
          </cell>
          <cell r="O5">
            <v>637</v>
          </cell>
          <cell r="P5">
            <v>27200</v>
          </cell>
          <cell r="Q5">
            <v>21565.71428571429</v>
          </cell>
          <cell r="R5">
            <v>21565.71428571429</v>
          </cell>
          <cell r="S5">
            <v>528</v>
          </cell>
          <cell r="T5">
            <v>637</v>
          </cell>
          <cell r="U5">
            <v>950</v>
          </cell>
          <cell r="V5">
            <v>1059</v>
          </cell>
          <cell r="W5">
            <v>0.7992424242424242</v>
          </cell>
          <cell r="X5" t="str">
            <v>1x1-Garden-750sf-@50%</v>
          </cell>
          <cell r="Y5" t="str">
            <v>1x1-Garden-750sf</v>
          </cell>
          <cell r="Z5" t="str">
            <v>1BR-@50%</v>
          </cell>
          <cell r="AA5" t="str">
            <v>1BR-@50%</v>
          </cell>
          <cell r="AH5" t="str">
            <v>@50%</v>
          </cell>
          <cell r="AI5" t="str">
            <v>@50%</v>
          </cell>
          <cell r="AM5" t="str">
            <v>2BR / 1BA</v>
          </cell>
          <cell r="AN5">
            <v>910</v>
          </cell>
          <cell r="AV5" t="str">
            <v>Yes</v>
          </cell>
          <cell r="AY5" t="str">
            <v>@20%</v>
          </cell>
        </row>
        <row r="6">
          <cell r="C6" t="str">
            <v>No</v>
          </cell>
          <cell r="D6" t="str">
            <v>1BR / 1BA</v>
          </cell>
          <cell r="E6">
            <v>1</v>
          </cell>
          <cell r="F6">
            <v>1</v>
          </cell>
          <cell r="G6">
            <v>750</v>
          </cell>
          <cell r="H6" t="str">
            <v>Garden</v>
          </cell>
          <cell r="I6" t="str">
            <v>@60%</v>
          </cell>
          <cell r="K6">
            <v>2</v>
          </cell>
          <cell r="L6">
            <v>650</v>
          </cell>
          <cell r="M6">
            <v>109</v>
          </cell>
          <cell r="N6">
            <v>759</v>
          </cell>
          <cell r="O6">
            <v>765</v>
          </cell>
          <cell r="P6">
            <v>32640</v>
          </cell>
          <cell r="Q6">
            <v>26022.857142857145</v>
          </cell>
          <cell r="R6">
            <v>26022.857142857145</v>
          </cell>
          <cell r="S6">
            <v>656</v>
          </cell>
          <cell r="T6">
            <v>765</v>
          </cell>
          <cell r="U6">
            <v>950</v>
          </cell>
          <cell r="V6">
            <v>1059</v>
          </cell>
          <cell r="W6">
            <v>0.44817073170731708</v>
          </cell>
          <cell r="X6" t="str">
            <v>1x1-Garden-750sf-@60%</v>
          </cell>
          <cell r="Y6" t="str">
            <v>1x1-Garden-750sf</v>
          </cell>
          <cell r="Z6" t="str">
            <v>1BR-@60%</v>
          </cell>
          <cell r="AA6" t="str">
            <v>1BR-@60%</v>
          </cell>
          <cell r="AH6" t="str">
            <v>@60%</v>
          </cell>
          <cell r="AI6" t="str">
            <v>@60%</v>
          </cell>
          <cell r="AM6" t="str">
            <v>3BR / 2BA</v>
          </cell>
          <cell r="AN6">
            <v>1180</v>
          </cell>
          <cell r="AV6" t="str">
            <v>Yes</v>
          </cell>
          <cell r="AY6" t="str">
            <v>@60%</v>
          </cell>
        </row>
        <row r="7">
          <cell r="C7" t="str">
            <v>No</v>
          </cell>
          <cell r="D7" t="str">
            <v>2BR / 1BA</v>
          </cell>
          <cell r="E7">
            <v>2</v>
          </cell>
          <cell r="F7">
            <v>1</v>
          </cell>
          <cell r="G7">
            <v>910</v>
          </cell>
          <cell r="H7" t="str">
            <v>Garden</v>
          </cell>
          <cell r="I7" t="str">
            <v>@20%</v>
          </cell>
          <cell r="J7" t="str">
            <v>SHU</v>
          </cell>
          <cell r="K7">
            <v>2</v>
          </cell>
          <cell r="L7">
            <v>150</v>
          </cell>
          <cell r="M7">
            <v>152</v>
          </cell>
          <cell r="N7">
            <v>302</v>
          </cell>
          <cell r="O7">
            <v>306</v>
          </cell>
          <cell r="P7">
            <v>12240</v>
          </cell>
          <cell r="Q7">
            <v>10354.285714285714</v>
          </cell>
          <cell r="R7">
            <v>10354.285714285714</v>
          </cell>
          <cell r="S7">
            <v>154</v>
          </cell>
          <cell r="T7">
            <v>306</v>
          </cell>
          <cell r="U7">
            <v>1125</v>
          </cell>
          <cell r="V7">
            <v>1277</v>
          </cell>
          <cell r="W7">
            <v>6.3051948051948052</v>
          </cell>
          <cell r="X7" t="str">
            <v>2x1-Garden-910sf-@20%</v>
          </cell>
          <cell r="Y7" t="str">
            <v>2x1-Garden-910sf</v>
          </cell>
          <cell r="Z7" t="str">
            <v>2BR-@20% (SHU)</v>
          </cell>
          <cell r="AA7" t="str">
            <v>2BR-@20%</v>
          </cell>
          <cell r="AV7" t="str">
            <v>Yes</v>
          </cell>
          <cell r="AY7" t="str">
            <v>@50%</v>
          </cell>
        </row>
        <row r="8">
          <cell r="C8" t="str">
            <v>No</v>
          </cell>
          <cell r="D8" t="str">
            <v>2BR / 1BA</v>
          </cell>
          <cell r="E8">
            <v>2</v>
          </cell>
          <cell r="F8">
            <v>1</v>
          </cell>
          <cell r="G8">
            <v>910</v>
          </cell>
          <cell r="H8" t="str">
            <v>Garden</v>
          </cell>
          <cell r="I8" t="str">
            <v>@50%</v>
          </cell>
          <cell r="K8">
            <v>5</v>
          </cell>
          <cell r="L8">
            <v>610</v>
          </cell>
          <cell r="M8">
            <v>152</v>
          </cell>
          <cell r="N8">
            <v>762</v>
          </cell>
          <cell r="O8">
            <v>765</v>
          </cell>
          <cell r="P8">
            <v>30600</v>
          </cell>
          <cell r="Q8">
            <v>26125.71428571429</v>
          </cell>
          <cell r="R8">
            <v>26125.71428571429</v>
          </cell>
          <cell r="S8">
            <v>613</v>
          </cell>
          <cell r="T8">
            <v>765</v>
          </cell>
          <cell r="U8">
            <v>1125</v>
          </cell>
          <cell r="V8">
            <v>1277</v>
          </cell>
          <cell r="W8">
            <v>0.83523654159869498</v>
          </cell>
          <cell r="X8" t="str">
            <v>2x1-Garden-910sf-@50%</v>
          </cell>
          <cell r="Y8" t="str">
            <v>2x1-Garden-910sf</v>
          </cell>
          <cell r="Z8" t="str">
            <v>2BR-@50%</v>
          </cell>
          <cell r="AA8" t="str">
            <v>2BR-@50%</v>
          </cell>
          <cell r="AV8" t="str">
            <v>No</v>
          </cell>
          <cell r="AY8" t="str">
            <v>Market</v>
          </cell>
        </row>
        <row r="9">
          <cell r="C9" t="str">
            <v>No</v>
          </cell>
          <cell r="D9" t="str">
            <v>2BR / 1BA</v>
          </cell>
          <cell r="E9">
            <v>2</v>
          </cell>
          <cell r="F9">
            <v>1</v>
          </cell>
          <cell r="G9">
            <v>910</v>
          </cell>
          <cell r="H9" t="str">
            <v>Garden</v>
          </cell>
          <cell r="I9" t="str">
            <v>@60%</v>
          </cell>
          <cell r="K9">
            <v>29</v>
          </cell>
          <cell r="L9">
            <v>760</v>
          </cell>
          <cell r="M9">
            <v>152</v>
          </cell>
          <cell r="N9">
            <v>912</v>
          </cell>
          <cell r="O9">
            <v>918</v>
          </cell>
          <cell r="P9">
            <v>36720</v>
          </cell>
          <cell r="Q9">
            <v>31268.571428571428</v>
          </cell>
          <cell r="R9">
            <v>31268.571428571428</v>
          </cell>
          <cell r="S9">
            <v>766</v>
          </cell>
          <cell r="T9">
            <v>918</v>
          </cell>
          <cell r="U9">
            <v>1125</v>
          </cell>
          <cell r="V9">
            <v>1277</v>
          </cell>
          <cell r="W9">
            <v>0.46866840731070497</v>
          </cell>
          <cell r="X9" t="str">
            <v>2x1-Garden-910sf-@60%</v>
          </cell>
          <cell r="Y9" t="str">
            <v>2x1-Garden-910sf</v>
          </cell>
          <cell r="Z9" t="str">
            <v>2BR-@60%</v>
          </cell>
          <cell r="AA9" t="str">
            <v>2BR-@60%</v>
          </cell>
          <cell r="AV9" t="str">
            <v>No</v>
          </cell>
          <cell r="AY9" t="str">
            <v>@35%</v>
          </cell>
        </row>
        <row r="10">
          <cell r="C10" t="str">
            <v>No</v>
          </cell>
          <cell r="D10" t="str">
            <v>3BR / 2BA</v>
          </cell>
          <cell r="E10">
            <v>3</v>
          </cell>
          <cell r="F10">
            <v>2</v>
          </cell>
          <cell r="G10">
            <v>1180</v>
          </cell>
          <cell r="H10" t="str">
            <v>Garden</v>
          </cell>
          <cell r="I10" t="str">
            <v>@20%</v>
          </cell>
          <cell r="J10" t="str">
            <v>SHU</v>
          </cell>
          <cell r="K10">
            <v>1</v>
          </cell>
          <cell r="L10">
            <v>180</v>
          </cell>
          <cell r="M10">
            <v>170</v>
          </cell>
          <cell r="N10">
            <v>350</v>
          </cell>
          <cell r="O10">
            <v>353</v>
          </cell>
          <cell r="P10">
            <v>14700</v>
          </cell>
          <cell r="Q10">
            <v>12000.000000000002</v>
          </cell>
          <cell r="R10">
            <v>12000.000000000002</v>
          </cell>
          <cell r="S10">
            <v>183</v>
          </cell>
          <cell r="T10">
            <v>353</v>
          </cell>
          <cell r="U10">
            <v>1300</v>
          </cell>
          <cell r="V10">
            <v>1470</v>
          </cell>
          <cell r="W10">
            <v>6.1038251366120218</v>
          </cell>
          <cell r="X10" t="str">
            <v>3x2-Garden-1180sf-@20%</v>
          </cell>
          <cell r="Y10" t="str">
            <v>3x2-Garden-1180sf</v>
          </cell>
          <cell r="Z10" t="str">
            <v>3BR-@20% (SHU)</v>
          </cell>
          <cell r="AA10" t="str">
            <v>3BR-@20%</v>
          </cell>
          <cell r="AY10" t="str">
            <v>@60%</v>
          </cell>
        </row>
        <row r="11">
          <cell r="C11" t="str">
            <v>No</v>
          </cell>
          <cell r="D11" t="str">
            <v>3BR / 2BA</v>
          </cell>
          <cell r="E11">
            <v>3</v>
          </cell>
          <cell r="F11">
            <v>2</v>
          </cell>
          <cell r="G11">
            <v>1180</v>
          </cell>
          <cell r="H11" t="str">
            <v>Garden</v>
          </cell>
          <cell r="I11" t="str">
            <v>@50%</v>
          </cell>
          <cell r="K11">
            <v>1</v>
          </cell>
          <cell r="L11">
            <v>710</v>
          </cell>
          <cell r="M11">
            <v>170</v>
          </cell>
          <cell r="N11">
            <v>880</v>
          </cell>
          <cell r="O11">
            <v>884</v>
          </cell>
          <cell r="P11">
            <v>36750</v>
          </cell>
          <cell r="Q11">
            <v>30171.428571428572</v>
          </cell>
          <cell r="R11">
            <v>30171.428571428572</v>
          </cell>
          <cell r="S11">
            <v>714</v>
          </cell>
          <cell r="T11">
            <v>884</v>
          </cell>
          <cell r="U11">
            <v>1300</v>
          </cell>
          <cell r="V11">
            <v>1470</v>
          </cell>
          <cell r="W11">
            <v>0.82072829131652658</v>
          </cell>
          <cell r="X11" t="str">
            <v>3x2-Garden-1180sf-@50%</v>
          </cell>
          <cell r="Y11" t="str">
            <v>3x2-Garden-1180sf</v>
          </cell>
          <cell r="Z11" t="str">
            <v>3BR-@50%</v>
          </cell>
          <cell r="AA11" t="str">
            <v>3BR-@50%</v>
          </cell>
          <cell r="AY11" t="str">
            <v>Section 8</v>
          </cell>
        </row>
        <row r="12">
          <cell r="C12" t="str">
            <v>No</v>
          </cell>
          <cell r="D12" t="str">
            <v>3BR / 2BA</v>
          </cell>
          <cell r="E12">
            <v>3</v>
          </cell>
          <cell r="F12">
            <v>2</v>
          </cell>
          <cell r="G12">
            <v>1180</v>
          </cell>
          <cell r="H12" t="str">
            <v>Garden</v>
          </cell>
          <cell r="I12" t="str">
            <v>@60%</v>
          </cell>
          <cell r="K12">
            <v>16</v>
          </cell>
          <cell r="L12">
            <v>890</v>
          </cell>
          <cell r="M12">
            <v>170</v>
          </cell>
          <cell r="N12">
            <v>1060</v>
          </cell>
          <cell r="O12">
            <v>1061</v>
          </cell>
          <cell r="P12">
            <v>44100</v>
          </cell>
          <cell r="Q12">
            <v>36342.857142857145</v>
          </cell>
          <cell r="R12">
            <v>36342.857142857145</v>
          </cell>
          <cell r="S12">
            <v>891</v>
          </cell>
          <cell r="T12">
            <v>1061</v>
          </cell>
          <cell r="U12">
            <v>1300</v>
          </cell>
          <cell r="V12">
            <v>1470</v>
          </cell>
          <cell r="W12">
            <v>0.45903479236812572</v>
          </cell>
          <cell r="X12" t="str">
            <v>3x2-Garden-1180sf-@60%</v>
          </cell>
          <cell r="Y12" t="str">
            <v>3x2-Garden-1180sf</v>
          </cell>
          <cell r="Z12" t="str">
            <v>3BR-@60%</v>
          </cell>
          <cell r="AA12" t="str">
            <v>3BR-@60%</v>
          </cell>
          <cell r="AY12" t="str">
            <v>Market</v>
          </cell>
        </row>
        <row r="13">
          <cell r="C13" t="str">
            <v>No</v>
          </cell>
          <cell r="M13" t="str">
            <v/>
          </cell>
          <cell r="N13" t="str">
            <v/>
          </cell>
          <cell r="O13" t="str">
            <v/>
          </cell>
          <cell r="P13" t="str">
            <v/>
          </cell>
          <cell r="Q13" t="str">
            <v/>
          </cell>
          <cell r="R13" t="str">
            <v/>
          </cell>
          <cell r="S13" t="str">
            <v/>
          </cell>
          <cell r="T13" t="str">
            <v/>
          </cell>
          <cell r="U13" t="str">
            <v/>
          </cell>
          <cell r="V13" t="str">
            <v/>
          </cell>
          <cell r="W13" t="str">
            <v/>
          </cell>
          <cell r="X13" t="str">
            <v/>
          </cell>
          <cell r="Y13" t="str">
            <v/>
          </cell>
          <cell r="Z13" t="str">
            <v/>
          </cell>
          <cell r="AA13" t="str">
            <v/>
          </cell>
          <cell r="AY13" t="str">
            <v>@57%</v>
          </cell>
        </row>
        <row r="14">
          <cell r="C14" t="str">
            <v>No</v>
          </cell>
          <cell r="M14" t="str">
            <v/>
          </cell>
          <cell r="N14" t="str">
            <v/>
          </cell>
          <cell r="O14" t="str">
            <v/>
          </cell>
          <cell r="P14" t="str">
            <v/>
          </cell>
          <cell r="Q14" t="str">
            <v/>
          </cell>
          <cell r="R14" t="str">
            <v/>
          </cell>
          <cell r="S14" t="str">
            <v/>
          </cell>
          <cell r="T14" t="str">
            <v/>
          </cell>
          <cell r="U14" t="str">
            <v/>
          </cell>
          <cell r="V14" t="str">
            <v/>
          </cell>
          <cell r="W14" t="str">
            <v/>
          </cell>
          <cell r="X14" t="str">
            <v/>
          </cell>
          <cell r="Y14" t="str">
            <v/>
          </cell>
          <cell r="Z14" t="str">
            <v/>
          </cell>
          <cell r="AA14" t="str">
            <v/>
          </cell>
          <cell r="AY14" t="str">
            <v>@30%</v>
          </cell>
        </row>
        <row r="15">
          <cell r="C15" t="str">
            <v>No</v>
          </cell>
          <cell r="M15" t="str">
            <v/>
          </cell>
          <cell r="N15" t="str">
            <v/>
          </cell>
          <cell r="O15" t="str">
            <v/>
          </cell>
          <cell r="P15" t="str">
            <v/>
          </cell>
          <cell r="Q15" t="str">
            <v/>
          </cell>
          <cell r="R15" t="str">
            <v/>
          </cell>
          <cell r="S15" t="str">
            <v/>
          </cell>
          <cell r="T15" t="str">
            <v/>
          </cell>
          <cell r="U15" t="str">
            <v/>
          </cell>
          <cell r="V15" t="str">
            <v/>
          </cell>
          <cell r="W15" t="str">
            <v/>
          </cell>
          <cell r="X15" t="str">
            <v/>
          </cell>
          <cell r="Y15" t="str">
            <v/>
          </cell>
          <cell r="Z15" t="str">
            <v/>
          </cell>
          <cell r="AA15" t="str">
            <v/>
          </cell>
          <cell r="AY15" t="str">
            <v>@46%</v>
          </cell>
        </row>
        <row r="16">
          <cell r="C16" t="str">
            <v>No</v>
          </cell>
          <cell r="M16" t="str">
            <v/>
          </cell>
          <cell r="N16" t="str">
            <v/>
          </cell>
          <cell r="O16" t="str">
            <v/>
          </cell>
          <cell r="P16" t="str">
            <v/>
          </cell>
          <cell r="Q16" t="str">
            <v/>
          </cell>
          <cell r="R16" t="str">
            <v/>
          </cell>
          <cell r="S16" t="str">
            <v/>
          </cell>
          <cell r="T16" t="str">
            <v/>
          </cell>
          <cell r="U16" t="str">
            <v/>
          </cell>
          <cell r="V16" t="str">
            <v/>
          </cell>
          <cell r="W16" t="str">
            <v/>
          </cell>
          <cell r="X16" t="str">
            <v/>
          </cell>
          <cell r="Y16" t="str">
            <v/>
          </cell>
          <cell r="Z16" t="str">
            <v/>
          </cell>
          <cell r="AA16" t="str">
            <v/>
          </cell>
          <cell r="AY16" t="str">
            <v>@48%</v>
          </cell>
        </row>
        <row r="17">
          <cell r="C17" t="str">
            <v>No</v>
          </cell>
          <cell r="M17" t="str">
            <v/>
          </cell>
          <cell r="N17" t="str">
            <v/>
          </cell>
          <cell r="O17" t="str">
            <v/>
          </cell>
          <cell r="P17" t="str">
            <v/>
          </cell>
          <cell r="Q17" t="str">
            <v/>
          </cell>
          <cell r="R17" t="str">
            <v/>
          </cell>
          <cell r="S17" t="str">
            <v/>
          </cell>
          <cell r="T17" t="str">
            <v/>
          </cell>
          <cell r="U17" t="str">
            <v/>
          </cell>
          <cell r="V17" t="str">
            <v/>
          </cell>
          <cell r="W17" t="str">
            <v/>
          </cell>
          <cell r="X17" t="str">
            <v/>
          </cell>
          <cell r="Y17" t="str">
            <v/>
          </cell>
          <cell r="Z17" t="str">
            <v/>
          </cell>
          <cell r="AA17" t="str">
            <v/>
          </cell>
          <cell r="AY17" t="str">
            <v>@25%</v>
          </cell>
        </row>
        <row r="18">
          <cell r="C18" t="str">
            <v>No</v>
          </cell>
          <cell r="M18" t="str">
            <v/>
          </cell>
          <cell r="N18" t="str">
            <v/>
          </cell>
          <cell r="O18" t="str">
            <v/>
          </cell>
          <cell r="P18" t="str">
            <v/>
          </cell>
          <cell r="Q18" t="str">
            <v/>
          </cell>
          <cell r="R18" t="str">
            <v/>
          </cell>
          <cell r="S18" t="str">
            <v/>
          </cell>
          <cell r="T18" t="str">
            <v/>
          </cell>
          <cell r="U18" t="str">
            <v/>
          </cell>
          <cell r="V18" t="str">
            <v/>
          </cell>
          <cell r="W18" t="str">
            <v/>
          </cell>
          <cell r="X18" t="str">
            <v/>
          </cell>
          <cell r="Y18" t="str">
            <v/>
          </cell>
          <cell r="Z18" t="str">
            <v/>
          </cell>
          <cell r="AA18" t="str">
            <v/>
          </cell>
          <cell r="AY18" t="str">
            <v>@38%</v>
          </cell>
        </row>
        <row r="19">
          <cell r="C19" t="str">
            <v>No</v>
          </cell>
          <cell r="M19" t="str">
            <v/>
          </cell>
          <cell r="N19" t="str">
            <v/>
          </cell>
          <cell r="O19" t="str">
            <v/>
          </cell>
          <cell r="P19" t="str">
            <v/>
          </cell>
          <cell r="Q19" t="str">
            <v/>
          </cell>
          <cell r="R19" t="str">
            <v/>
          </cell>
          <cell r="S19" t="str">
            <v/>
          </cell>
          <cell r="T19" t="str">
            <v/>
          </cell>
          <cell r="U19" t="str">
            <v/>
          </cell>
          <cell r="V19" t="str">
            <v/>
          </cell>
          <cell r="W19" t="str">
            <v/>
          </cell>
          <cell r="X19" t="str">
            <v/>
          </cell>
          <cell r="Y19" t="str">
            <v/>
          </cell>
          <cell r="Z19" t="str">
            <v/>
          </cell>
          <cell r="AA19" t="str">
            <v/>
          </cell>
          <cell r="AY19" t="str">
            <v>@47%</v>
          </cell>
        </row>
        <row r="20">
          <cell r="C20" t="str">
            <v>No</v>
          </cell>
          <cell r="M20" t="str">
            <v/>
          </cell>
          <cell r="N20" t="str">
            <v/>
          </cell>
          <cell r="O20" t="str">
            <v/>
          </cell>
          <cell r="P20" t="str">
            <v/>
          </cell>
          <cell r="Q20" t="str">
            <v/>
          </cell>
          <cell r="R20" t="str">
            <v/>
          </cell>
          <cell r="S20" t="str">
            <v/>
          </cell>
          <cell r="T20" t="str">
            <v/>
          </cell>
          <cell r="U20" t="str">
            <v/>
          </cell>
          <cell r="V20" t="str">
            <v/>
          </cell>
          <cell r="W20" t="str">
            <v/>
          </cell>
          <cell r="X20" t="str">
            <v/>
          </cell>
          <cell r="Y20" t="str">
            <v/>
          </cell>
          <cell r="Z20" t="str">
            <v/>
          </cell>
          <cell r="AA20" t="str">
            <v/>
          </cell>
          <cell r="AY20" t="str">
            <v>@49%</v>
          </cell>
        </row>
        <row r="21">
          <cell r="C21" t="str">
            <v>No</v>
          </cell>
          <cell r="M21" t="str">
            <v/>
          </cell>
          <cell r="N21" t="str">
            <v/>
          </cell>
          <cell r="O21" t="str">
            <v/>
          </cell>
          <cell r="P21" t="str">
            <v/>
          </cell>
          <cell r="Q21" t="str">
            <v/>
          </cell>
          <cell r="R21" t="str">
            <v/>
          </cell>
          <cell r="S21" t="str">
            <v/>
          </cell>
          <cell r="T21" t="str">
            <v/>
          </cell>
          <cell r="U21" t="str">
            <v/>
          </cell>
          <cell r="V21" t="str">
            <v/>
          </cell>
          <cell r="W21" t="str">
            <v/>
          </cell>
          <cell r="X21" t="str">
            <v/>
          </cell>
          <cell r="Y21" t="str">
            <v/>
          </cell>
          <cell r="Z21" t="str">
            <v/>
          </cell>
          <cell r="AA21" t="str">
            <v/>
          </cell>
          <cell r="AY21" t="str">
            <v>@25%</v>
          </cell>
        </row>
        <row r="22">
          <cell r="C22" t="str">
            <v>No</v>
          </cell>
          <cell r="M22" t="str">
            <v/>
          </cell>
          <cell r="N22" t="str">
            <v/>
          </cell>
          <cell r="O22" t="str">
            <v/>
          </cell>
          <cell r="P22" t="str">
            <v/>
          </cell>
          <cell r="Q22" t="str">
            <v/>
          </cell>
          <cell r="R22" t="str">
            <v/>
          </cell>
          <cell r="S22" t="str">
            <v/>
          </cell>
          <cell r="T22" t="str">
            <v/>
          </cell>
          <cell r="U22" t="str">
            <v/>
          </cell>
          <cell r="V22" t="str">
            <v/>
          </cell>
          <cell r="W22" t="str">
            <v/>
          </cell>
          <cell r="X22" t="str">
            <v/>
          </cell>
          <cell r="Y22" t="str">
            <v/>
          </cell>
          <cell r="Z22" t="str">
            <v/>
          </cell>
          <cell r="AA22" t="str">
            <v/>
          </cell>
          <cell r="AY22" t="str">
            <v>@38%</v>
          </cell>
        </row>
        <row r="23">
          <cell r="C23" t="str">
            <v>No</v>
          </cell>
          <cell r="M23" t="str">
            <v/>
          </cell>
          <cell r="N23" t="str">
            <v/>
          </cell>
          <cell r="O23" t="str">
            <v/>
          </cell>
          <cell r="P23" t="str">
            <v/>
          </cell>
          <cell r="Q23" t="str">
            <v/>
          </cell>
          <cell r="R23" t="str">
            <v/>
          </cell>
          <cell r="S23" t="str">
            <v/>
          </cell>
          <cell r="T23" t="str">
            <v/>
          </cell>
          <cell r="U23" t="str">
            <v/>
          </cell>
          <cell r="V23" t="str">
            <v/>
          </cell>
          <cell r="W23" t="str">
            <v/>
          </cell>
          <cell r="X23" t="str">
            <v/>
          </cell>
          <cell r="Y23" t="str">
            <v/>
          </cell>
          <cell r="Z23" t="str">
            <v/>
          </cell>
          <cell r="AA23" t="str">
            <v/>
          </cell>
          <cell r="AY23" t="str">
            <v>@49%</v>
          </cell>
        </row>
        <row r="24">
          <cell r="C24" t="str">
            <v>No</v>
          </cell>
          <cell r="M24" t="str">
            <v/>
          </cell>
          <cell r="N24" t="str">
            <v/>
          </cell>
          <cell r="O24" t="str">
            <v/>
          </cell>
          <cell r="P24" t="str">
            <v/>
          </cell>
          <cell r="Q24" t="str">
            <v/>
          </cell>
          <cell r="R24" t="str">
            <v/>
          </cell>
          <cell r="S24" t="str">
            <v/>
          </cell>
          <cell r="T24" t="str">
            <v/>
          </cell>
          <cell r="U24" t="str">
            <v/>
          </cell>
          <cell r="V24" t="str">
            <v/>
          </cell>
          <cell r="W24" t="str">
            <v/>
          </cell>
          <cell r="X24" t="str">
            <v/>
          </cell>
          <cell r="Y24" t="str">
            <v/>
          </cell>
          <cell r="Z24" t="str">
            <v/>
          </cell>
          <cell r="AA24" t="str">
            <v/>
          </cell>
        </row>
        <row r="25">
          <cell r="C25" t="str">
            <v>No</v>
          </cell>
          <cell r="M25" t="str">
            <v/>
          </cell>
          <cell r="N25" t="str">
            <v/>
          </cell>
          <cell r="O25" t="str">
            <v/>
          </cell>
          <cell r="P25" t="str">
            <v/>
          </cell>
          <cell r="Q25" t="str">
            <v/>
          </cell>
          <cell r="R25" t="str">
            <v/>
          </cell>
          <cell r="S25" t="str">
            <v/>
          </cell>
          <cell r="T25" t="str">
            <v/>
          </cell>
          <cell r="U25" t="str">
            <v/>
          </cell>
          <cell r="V25" t="str">
            <v/>
          </cell>
          <cell r="W25" t="str">
            <v/>
          </cell>
          <cell r="X25" t="str">
            <v/>
          </cell>
          <cell r="Y25" t="str">
            <v/>
          </cell>
          <cell r="Z25" t="str">
            <v/>
          </cell>
          <cell r="AA25" t="str">
            <v/>
          </cell>
        </row>
        <row r="26">
          <cell r="C26" t="str">
            <v>No</v>
          </cell>
          <cell r="M26" t="str">
            <v/>
          </cell>
          <cell r="N26" t="str">
            <v/>
          </cell>
          <cell r="O26" t="str">
            <v/>
          </cell>
          <cell r="P26" t="str">
            <v/>
          </cell>
          <cell r="Q26" t="str">
            <v/>
          </cell>
          <cell r="R26" t="str">
            <v/>
          </cell>
          <cell r="S26" t="str">
            <v/>
          </cell>
          <cell r="T26" t="str">
            <v/>
          </cell>
          <cell r="U26" t="str">
            <v/>
          </cell>
          <cell r="V26" t="str">
            <v/>
          </cell>
          <cell r="W26" t="str">
            <v/>
          </cell>
          <cell r="X26" t="str">
            <v/>
          </cell>
          <cell r="Y26" t="str">
            <v/>
          </cell>
          <cell r="Z26" t="str">
            <v/>
          </cell>
          <cell r="AA26" t="str">
            <v/>
          </cell>
        </row>
        <row r="27">
          <cell r="C27" t="str">
            <v>No</v>
          </cell>
          <cell r="M27" t="str">
            <v/>
          </cell>
          <cell r="N27" t="str">
            <v/>
          </cell>
          <cell r="O27" t="str">
            <v/>
          </cell>
          <cell r="P27" t="str">
            <v/>
          </cell>
          <cell r="Q27" t="str">
            <v/>
          </cell>
          <cell r="R27" t="str">
            <v/>
          </cell>
          <cell r="S27" t="str">
            <v/>
          </cell>
          <cell r="T27" t="str">
            <v/>
          </cell>
          <cell r="U27" t="str">
            <v/>
          </cell>
          <cell r="V27" t="str">
            <v/>
          </cell>
          <cell r="W27" t="str">
            <v/>
          </cell>
          <cell r="X27" t="str">
            <v/>
          </cell>
          <cell r="Y27" t="str">
            <v/>
          </cell>
          <cell r="Z27" t="str">
            <v/>
          </cell>
          <cell r="AA27" t="str">
            <v/>
          </cell>
        </row>
        <row r="28">
          <cell r="C28" t="str">
            <v>No</v>
          </cell>
          <cell r="M28" t="str">
            <v/>
          </cell>
          <cell r="N28" t="str">
            <v/>
          </cell>
          <cell r="O28" t="str">
            <v/>
          </cell>
          <cell r="P28" t="str">
            <v/>
          </cell>
          <cell r="Q28" t="str">
            <v/>
          </cell>
          <cell r="R28" t="str">
            <v/>
          </cell>
          <cell r="S28" t="str">
            <v/>
          </cell>
          <cell r="T28" t="str">
            <v/>
          </cell>
          <cell r="U28" t="str">
            <v/>
          </cell>
          <cell r="V28" t="str">
            <v/>
          </cell>
          <cell r="W28" t="str">
            <v/>
          </cell>
          <cell r="X28" t="str">
            <v/>
          </cell>
          <cell r="Y28" t="str">
            <v/>
          </cell>
          <cell r="Z28" t="str">
            <v/>
          </cell>
          <cell r="AA28" t="str">
            <v/>
          </cell>
        </row>
        <row r="33">
          <cell r="AH33">
            <v>3</v>
          </cell>
          <cell r="AY33">
            <v>19</v>
          </cell>
        </row>
        <row r="38">
          <cell r="D38" t="str">
            <v>Unit Type</v>
          </cell>
          <cell r="E38" t="str">
            <v>Bed</v>
          </cell>
          <cell r="F38" t="str">
            <v>Bath</v>
          </cell>
          <cell r="G38" t="str">
            <v>SF</v>
          </cell>
          <cell r="H38" t="str">
            <v>Structure</v>
          </cell>
          <cell r="I38" t="str">
            <v>AMI</v>
          </cell>
          <cell r="J38" t="str">
            <v>Subsidy</v>
          </cell>
          <cell r="K38" t="str">
            <v>Qty</v>
          </cell>
          <cell r="L38" t="str">
            <v>Pro Forma Rent</v>
          </cell>
          <cell r="M38" t="str">
            <v>Developer UA</v>
          </cell>
          <cell r="N38" t="str">
            <v>Pro Forma 
(Gross)</v>
          </cell>
          <cell r="O38" t="str">
            <v>LIHTC
Max        (Net)</v>
          </cell>
          <cell r="P38" t="str">
            <v>ALR
(As Proposed)</v>
          </cell>
          <cell r="Q38" t="str">
            <v>ALR
(As-Is)</v>
          </cell>
          <cell r="R38" t="str">
            <v>Average LIHTC Rent</v>
          </cell>
          <cell r="S38" t="str">
            <v>Min Surveyed 
LIHTC Rent</v>
          </cell>
          <cell r="T38" t="str">
            <v>Max Surveyed 
LIHTC Rent</v>
          </cell>
          <cell r="U38" t="str">
            <v>Avg RPSF</v>
          </cell>
          <cell r="V38" t="str">
            <v>Min RPSF</v>
          </cell>
          <cell r="W38" t="str">
            <v>Max RPSF</v>
          </cell>
          <cell r="X38" t="str">
            <v>LIHTC Lookupcode 1</v>
          </cell>
          <cell r="Y38" t="str">
            <v>Survey
Lookup Code</v>
          </cell>
          <cell r="Z38" t="str">
            <v>AMR
Lookup Code</v>
          </cell>
          <cell r="AA38" t="str">
            <v>LIHTC Lookupcode 2</v>
          </cell>
          <cell r="AB38" t="str">
            <v>Lookup Code (ALR)</v>
          </cell>
        </row>
        <row r="39">
          <cell r="D39" t="str">
            <v>1BR / 1BA</v>
          </cell>
          <cell r="E39">
            <v>1</v>
          </cell>
          <cell r="F39">
            <v>1</v>
          </cell>
          <cell r="G39">
            <v>750</v>
          </cell>
          <cell r="H39" t="str">
            <v>Garden</v>
          </cell>
          <cell r="I39" t="str">
            <v>@20%</v>
          </cell>
          <cell r="J39" t="str">
            <v>n/a</v>
          </cell>
          <cell r="K39">
            <v>3</v>
          </cell>
          <cell r="L39">
            <v>140</v>
          </cell>
          <cell r="M39">
            <v>109</v>
          </cell>
          <cell r="N39" t="str">
            <v>N/A</v>
          </cell>
          <cell r="O39">
            <v>146</v>
          </cell>
          <cell r="P39">
            <v>146</v>
          </cell>
          <cell r="R39">
            <v>143</v>
          </cell>
          <cell r="S39">
            <v>143</v>
          </cell>
          <cell r="T39">
            <v>143</v>
          </cell>
          <cell r="U39">
            <v>0.18595578673602081</v>
          </cell>
          <cell r="V39">
            <v>0.18595578673602081</v>
          </cell>
          <cell r="W39">
            <v>0.18595578673602081</v>
          </cell>
          <cell r="X39" t="str">
            <v>1BR-750-sf-@20%</v>
          </cell>
          <cell r="Y39" t="str">
            <v>1BR-@20%-750-sf</v>
          </cell>
          <cell r="Z39" t="str">
            <v>1BR-750-sf</v>
          </cell>
          <cell r="AA39" t="str">
            <v>1-@20%</v>
          </cell>
          <cell r="AB39" t="str">
            <v>1x1-Garden-750sf-@20%</v>
          </cell>
        </row>
        <row r="40">
          <cell r="D40" t="str">
            <v>1BR / 1BA</v>
          </cell>
          <cell r="E40">
            <v>1</v>
          </cell>
          <cell r="F40">
            <v>1</v>
          </cell>
          <cell r="G40">
            <v>750</v>
          </cell>
          <cell r="H40" t="str">
            <v>Garden</v>
          </cell>
          <cell r="I40" t="str">
            <v>@50%</v>
          </cell>
          <cell r="J40" t="str">
            <v>n/a</v>
          </cell>
          <cell r="K40">
            <v>1</v>
          </cell>
          <cell r="L40">
            <v>520</v>
          </cell>
          <cell r="M40">
            <v>109</v>
          </cell>
          <cell r="N40" t="str">
            <v>N/A</v>
          </cell>
          <cell r="O40">
            <v>528</v>
          </cell>
          <cell r="P40">
            <v>528</v>
          </cell>
          <cell r="R40">
            <v>595</v>
          </cell>
          <cell r="S40">
            <v>595</v>
          </cell>
          <cell r="T40">
            <v>595</v>
          </cell>
          <cell r="U40">
            <v>0.7</v>
          </cell>
          <cell r="V40">
            <v>0.7</v>
          </cell>
          <cell r="W40">
            <v>0.7</v>
          </cell>
          <cell r="X40" t="str">
            <v>1BR-750-sf-@50%</v>
          </cell>
          <cell r="Y40" t="str">
            <v>1BR-@50%-750-sf</v>
          </cell>
          <cell r="Z40" t="str">
            <v>1BR-750-sf</v>
          </cell>
          <cell r="AA40" t="str">
            <v>1-@50%</v>
          </cell>
          <cell r="AB40" t="str">
            <v>1x1-Garden-750sf-@50%</v>
          </cell>
        </row>
        <row r="41">
          <cell r="D41" t="str">
            <v>1BR / 1BA</v>
          </cell>
          <cell r="E41">
            <v>1</v>
          </cell>
          <cell r="F41">
            <v>1</v>
          </cell>
          <cell r="G41">
            <v>750</v>
          </cell>
          <cell r="H41" t="str">
            <v>Garden</v>
          </cell>
          <cell r="I41" t="str">
            <v>@60%</v>
          </cell>
          <cell r="J41" t="str">
            <v>n/a</v>
          </cell>
          <cell r="K41">
            <v>2</v>
          </cell>
          <cell r="L41">
            <v>650</v>
          </cell>
          <cell r="M41">
            <v>109</v>
          </cell>
          <cell r="N41" t="str">
            <v>N/A</v>
          </cell>
          <cell r="O41">
            <v>656</v>
          </cell>
          <cell r="P41">
            <v>656</v>
          </cell>
          <cell r="R41">
            <v>682.5</v>
          </cell>
          <cell r="S41">
            <v>625</v>
          </cell>
          <cell r="T41">
            <v>740</v>
          </cell>
          <cell r="U41">
            <v>0.84166602922053091</v>
          </cell>
          <cell r="V41">
            <v>0.81274382314694404</v>
          </cell>
          <cell r="W41">
            <v>0.87058823529411766</v>
          </cell>
          <cell r="X41" t="str">
            <v>1BR-750-sf-@60%</v>
          </cell>
          <cell r="Y41" t="str">
            <v>1BR-@60%-750-sf</v>
          </cell>
          <cell r="Z41" t="str">
            <v>1BR-750-sf</v>
          </cell>
          <cell r="AA41" t="str">
            <v>1-@60%</v>
          </cell>
          <cell r="AB41" t="str">
            <v>1x1-Garden-750sf-@60%</v>
          </cell>
        </row>
        <row r="42">
          <cell r="D42" t="str">
            <v>2BR / 1BA</v>
          </cell>
          <cell r="E42">
            <v>2</v>
          </cell>
          <cell r="F42">
            <v>1</v>
          </cell>
          <cell r="G42">
            <v>910</v>
          </cell>
          <cell r="H42" t="str">
            <v>Garden</v>
          </cell>
          <cell r="I42" t="str">
            <v>@20%</v>
          </cell>
          <cell r="J42" t="str">
            <v>n/a</v>
          </cell>
          <cell r="K42">
            <v>2</v>
          </cell>
          <cell r="L42">
            <v>150</v>
          </cell>
          <cell r="M42">
            <v>152</v>
          </cell>
          <cell r="N42" t="str">
            <v>N/A</v>
          </cell>
          <cell r="O42">
            <v>154</v>
          </cell>
          <cell r="P42">
            <v>154</v>
          </cell>
          <cell r="R42">
            <v>0</v>
          </cell>
          <cell r="S42">
            <v>0</v>
          </cell>
          <cell r="T42">
            <v>0</v>
          </cell>
          <cell r="U42">
            <v>0</v>
          </cell>
          <cell r="V42">
            <v>0</v>
          </cell>
          <cell r="W42">
            <v>0</v>
          </cell>
          <cell r="X42" t="str">
            <v>2BR-910-sf-@20%</v>
          </cell>
          <cell r="Y42" t="str">
            <v>2BR-@20%-910-sf</v>
          </cell>
          <cell r="Z42" t="str">
            <v>2BR-910-sf</v>
          </cell>
          <cell r="AA42" t="str">
            <v>2-@20%</v>
          </cell>
          <cell r="AB42" t="str">
            <v>2x1-Garden-910sf-@20%</v>
          </cell>
        </row>
        <row r="43">
          <cell r="D43" t="str">
            <v>2BR / 1BA</v>
          </cell>
          <cell r="E43">
            <v>2</v>
          </cell>
          <cell r="F43">
            <v>1</v>
          </cell>
          <cell r="G43">
            <v>910</v>
          </cell>
          <cell r="H43" t="str">
            <v>Garden</v>
          </cell>
          <cell r="I43" t="str">
            <v>@50%</v>
          </cell>
          <cell r="J43" t="str">
            <v>n/a</v>
          </cell>
          <cell r="K43">
            <v>5</v>
          </cell>
          <cell r="L43">
            <v>610</v>
          </cell>
          <cell r="M43">
            <v>152</v>
          </cell>
          <cell r="N43" t="str">
            <v>N/A</v>
          </cell>
          <cell r="O43">
            <v>613</v>
          </cell>
          <cell r="P43">
            <v>613</v>
          </cell>
          <cell r="R43">
            <v>602.5</v>
          </cell>
          <cell r="S43">
            <v>475</v>
          </cell>
          <cell r="T43">
            <v>720</v>
          </cell>
          <cell r="U43">
            <v>0.58409090909090911</v>
          </cell>
          <cell r="V43">
            <v>0.43181818181818182</v>
          </cell>
          <cell r="W43">
            <v>0.8</v>
          </cell>
          <cell r="X43" t="str">
            <v>2BR-910-sf-@50%</v>
          </cell>
          <cell r="Y43" t="str">
            <v>2BR-@50%-910-sf</v>
          </cell>
          <cell r="Z43" t="str">
            <v>2BR-910-sf</v>
          </cell>
          <cell r="AA43" t="str">
            <v>2-@50%</v>
          </cell>
          <cell r="AB43" t="str">
            <v>2x1-Garden-910sf-@50%</v>
          </cell>
        </row>
        <row r="44">
          <cell r="D44" t="str">
            <v>2BR / 1BA</v>
          </cell>
          <cell r="E44">
            <v>2</v>
          </cell>
          <cell r="F44">
            <v>1</v>
          </cell>
          <cell r="G44">
            <v>910</v>
          </cell>
          <cell r="H44" t="str">
            <v>Garden</v>
          </cell>
          <cell r="I44" t="str">
            <v>@60%</v>
          </cell>
          <cell r="J44" t="str">
            <v>n/a</v>
          </cell>
          <cell r="K44">
            <v>29</v>
          </cell>
          <cell r="L44">
            <v>760</v>
          </cell>
          <cell r="M44">
            <v>152</v>
          </cell>
          <cell r="N44" t="str">
            <v>N/A</v>
          </cell>
          <cell r="O44">
            <v>766</v>
          </cell>
          <cell r="P44">
            <v>766</v>
          </cell>
          <cell r="R44">
            <v>742.25</v>
          </cell>
          <cell r="S44">
            <v>635</v>
          </cell>
          <cell r="T44">
            <v>864</v>
          </cell>
          <cell r="U44">
            <v>0.73598536915547219</v>
          </cell>
          <cell r="V44">
            <v>0.57727272727272727</v>
          </cell>
          <cell r="W44">
            <v>0.91111111111111109</v>
          </cell>
          <cell r="X44" t="str">
            <v>2BR-910-sf-@60%</v>
          </cell>
          <cell r="Y44" t="str">
            <v>2BR-@60%-910-sf</v>
          </cell>
          <cell r="Z44" t="str">
            <v>2BR-910-sf</v>
          </cell>
          <cell r="AA44" t="str">
            <v>2-@60%</v>
          </cell>
          <cell r="AB44" t="str">
            <v>2x1-Garden-910sf-@60%</v>
          </cell>
        </row>
        <row r="45">
          <cell r="D45" t="str">
            <v>3BR / 2BA</v>
          </cell>
          <cell r="E45">
            <v>3</v>
          </cell>
          <cell r="F45">
            <v>2</v>
          </cell>
          <cell r="G45">
            <v>1180</v>
          </cell>
          <cell r="H45" t="str">
            <v>Garden</v>
          </cell>
          <cell r="I45" t="str">
            <v>@20%</v>
          </cell>
          <cell r="J45" t="str">
            <v>n/a</v>
          </cell>
          <cell r="K45">
            <v>1</v>
          </cell>
          <cell r="L45">
            <v>180</v>
          </cell>
          <cell r="M45">
            <v>170</v>
          </cell>
          <cell r="N45" t="str">
            <v>N/A</v>
          </cell>
          <cell r="O45">
            <v>183</v>
          </cell>
          <cell r="P45">
            <v>183</v>
          </cell>
          <cell r="R45">
            <v>0</v>
          </cell>
          <cell r="S45">
            <v>0</v>
          </cell>
          <cell r="T45">
            <v>0</v>
          </cell>
          <cell r="U45">
            <v>0</v>
          </cell>
          <cell r="V45">
            <v>0</v>
          </cell>
          <cell r="W45">
            <v>0</v>
          </cell>
          <cell r="X45" t="str">
            <v>3BR-1180-sf-@20%</v>
          </cell>
          <cell r="Y45" t="str">
            <v>3BR-@20%-1180-sf</v>
          </cell>
          <cell r="Z45" t="str">
            <v>3BR-1180-sf</v>
          </cell>
          <cell r="AA45" t="str">
            <v>3-@20%</v>
          </cell>
          <cell r="AB45" t="str">
            <v>3x2-Garden-1180sf-@20%</v>
          </cell>
        </row>
        <row r="46">
          <cell r="D46" t="str">
            <v>3BR / 2BA</v>
          </cell>
          <cell r="E46">
            <v>3</v>
          </cell>
          <cell r="F46">
            <v>2</v>
          </cell>
          <cell r="G46">
            <v>1180</v>
          </cell>
          <cell r="H46" t="str">
            <v>Garden</v>
          </cell>
          <cell r="I46" t="str">
            <v>@50%</v>
          </cell>
          <cell r="J46" t="str">
            <v>n/a</v>
          </cell>
          <cell r="K46">
            <v>1</v>
          </cell>
          <cell r="L46">
            <v>710</v>
          </cell>
          <cell r="M46">
            <v>170</v>
          </cell>
          <cell r="N46" t="str">
            <v>N/A</v>
          </cell>
          <cell r="O46">
            <v>714</v>
          </cell>
          <cell r="P46">
            <v>714</v>
          </cell>
          <cell r="R46">
            <v>675.25</v>
          </cell>
          <cell r="S46">
            <v>520</v>
          </cell>
          <cell r="T46">
            <v>811</v>
          </cell>
          <cell r="U46">
            <v>0.56433620689655173</v>
          </cell>
          <cell r="V46">
            <v>0.41034482758620688</v>
          </cell>
          <cell r="W46">
            <v>0.81100000000000005</v>
          </cell>
          <cell r="X46" t="str">
            <v>3BR-1180-sf-@50%</v>
          </cell>
          <cell r="Y46" t="str">
            <v>3BR-@50%-1180-sf</v>
          </cell>
          <cell r="Z46" t="str">
            <v>3BR-1180-sf</v>
          </cell>
          <cell r="AA46" t="str">
            <v>3-@50%</v>
          </cell>
          <cell r="AB46" t="str">
            <v>3x2-Garden-1180sf-@50%</v>
          </cell>
        </row>
        <row r="47">
          <cell r="D47" t="str">
            <v>3BR / 2BA</v>
          </cell>
          <cell r="E47">
            <v>3</v>
          </cell>
          <cell r="F47">
            <v>2</v>
          </cell>
          <cell r="G47">
            <v>1180</v>
          </cell>
          <cell r="H47" t="str">
            <v>Garden</v>
          </cell>
          <cell r="I47" t="str">
            <v>@60%</v>
          </cell>
          <cell r="J47" t="str">
            <v>n/a</v>
          </cell>
          <cell r="K47">
            <v>16</v>
          </cell>
          <cell r="L47">
            <v>890</v>
          </cell>
          <cell r="M47">
            <v>170</v>
          </cell>
          <cell r="N47" t="str">
            <v>N/A</v>
          </cell>
          <cell r="O47">
            <v>891</v>
          </cell>
          <cell r="P47">
            <v>891</v>
          </cell>
          <cell r="R47">
            <v>787.6</v>
          </cell>
          <cell r="S47">
            <v>665</v>
          </cell>
          <cell r="T47">
            <v>976</v>
          </cell>
          <cell r="U47">
            <v>0.66771268354982394</v>
          </cell>
          <cell r="V47">
            <v>0.45862068965517239</v>
          </cell>
          <cell r="W47">
            <v>0.96099999999999997</v>
          </cell>
          <cell r="X47" t="str">
            <v>3BR-1180-sf-@60%</v>
          </cell>
          <cell r="Y47" t="str">
            <v>3BR-@60%-1180-sf</v>
          </cell>
          <cell r="Z47" t="str">
            <v>3BR-1180-sf</v>
          </cell>
          <cell r="AA47" t="str">
            <v>3-@60%</v>
          </cell>
          <cell r="AB47" t="str">
            <v>3x2-Garden-1180sf-@60%</v>
          </cell>
        </row>
        <row r="48">
          <cell r="M48" t="str">
            <v/>
          </cell>
          <cell r="N48" t="str">
            <v>N/A</v>
          </cell>
          <cell r="O48" t="str">
            <v/>
          </cell>
          <cell r="X48" t="str">
            <v/>
          </cell>
          <cell r="Y48" t="str">
            <v/>
          </cell>
          <cell r="Z48" t="str">
            <v/>
          </cell>
          <cell r="AA48" t="str">
            <v/>
          </cell>
          <cell r="AB48" t="str">
            <v/>
          </cell>
        </row>
        <row r="49">
          <cell r="M49" t="str">
            <v/>
          </cell>
          <cell r="N49" t="str">
            <v>N/A</v>
          </cell>
          <cell r="O49" t="str">
            <v/>
          </cell>
          <cell r="X49" t="str">
            <v/>
          </cell>
          <cell r="Y49" t="str">
            <v/>
          </cell>
          <cell r="Z49" t="str">
            <v/>
          </cell>
          <cell r="AA49" t="str">
            <v/>
          </cell>
          <cell r="AB49" t="str">
            <v/>
          </cell>
        </row>
        <row r="50">
          <cell r="M50" t="str">
            <v/>
          </cell>
          <cell r="N50" t="str">
            <v>N/A</v>
          </cell>
          <cell r="O50" t="str">
            <v/>
          </cell>
          <cell r="X50" t="str">
            <v/>
          </cell>
          <cell r="Y50" t="str">
            <v/>
          </cell>
          <cell r="Z50" t="str">
            <v/>
          </cell>
          <cell r="AA50" t="str">
            <v/>
          </cell>
          <cell r="AB50" t="str">
            <v/>
          </cell>
        </row>
        <row r="51">
          <cell r="M51" t="str">
            <v/>
          </cell>
          <cell r="N51" t="str">
            <v>N/A</v>
          </cell>
          <cell r="O51" t="str">
            <v/>
          </cell>
          <cell r="X51" t="str">
            <v/>
          </cell>
          <cell r="Y51" t="str">
            <v/>
          </cell>
          <cell r="Z51" t="str">
            <v/>
          </cell>
          <cell r="AA51" t="str">
            <v/>
          </cell>
          <cell r="AB51" t="str">
            <v/>
          </cell>
        </row>
        <row r="52">
          <cell r="M52" t="str">
            <v/>
          </cell>
          <cell r="N52" t="str">
            <v>N/A</v>
          </cell>
          <cell r="O52" t="str">
            <v/>
          </cell>
          <cell r="X52" t="str">
            <v/>
          </cell>
          <cell r="Y52" t="str">
            <v/>
          </cell>
          <cell r="Z52" t="str">
            <v/>
          </cell>
          <cell r="AA52" t="str">
            <v/>
          </cell>
          <cell r="AB52" t="str">
            <v/>
          </cell>
        </row>
        <row r="53">
          <cell r="M53" t="str">
            <v/>
          </cell>
          <cell r="N53" t="str">
            <v>N/A</v>
          </cell>
          <cell r="O53" t="str">
            <v/>
          </cell>
          <cell r="X53" t="str">
            <v/>
          </cell>
          <cell r="Y53" t="str">
            <v/>
          </cell>
          <cell r="Z53" t="str">
            <v/>
          </cell>
          <cell r="AA53" t="str">
            <v/>
          </cell>
          <cell r="AB53" t="str">
            <v/>
          </cell>
        </row>
        <row r="54">
          <cell r="M54" t="str">
            <v/>
          </cell>
          <cell r="N54" t="str">
            <v>N/A</v>
          </cell>
          <cell r="O54" t="str">
            <v/>
          </cell>
          <cell r="X54" t="str">
            <v/>
          </cell>
          <cell r="Y54" t="str">
            <v/>
          </cell>
          <cell r="Z54" t="str">
            <v/>
          </cell>
          <cell r="AA54" t="str">
            <v/>
          </cell>
          <cell r="AB54" t="str">
            <v/>
          </cell>
        </row>
        <row r="55">
          <cell r="M55" t="str">
            <v/>
          </cell>
          <cell r="N55" t="str">
            <v>N/A</v>
          </cell>
          <cell r="O55" t="str">
            <v/>
          </cell>
          <cell r="X55" t="str">
            <v/>
          </cell>
          <cell r="Y55" t="str">
            <v/>
          </cell>
          <cell r="Z55" t="str">
            <v/>
          </cell>
          <cell r="AA55" t="str">
            <v/>
          </cell>
          <cell r="AB55" t="str">
            <v/>
          </cell>
        </row>
        <row r="56">
          <cell r="M56" t="str">
            <v/>
          </cell>
          <cell r="N56" t="str">
            <v>N/A</v>
          </cell>
          <cell r="O56" t="str">
            <v/>
          </cell>
          <cell r="X56" t="str">
            <v/>
          </cell>
          <cell r="Y56" t="str">
            <v/>
          </cell>
          <cell r="Z56" t="str">
            <v/>
          </cell>
          <cell r="AA56" t="str">
            <v/>
          </cell>
          <cell r="AB56" t="str">
            <v/>
          </cell>
        </row>
        <row r="57">
          <cell r="M57" t="str">
            <v/>
          </cell>
          <cell r="N57" t="str">
            <v>N/A</v>
          </cell>
          <cell r="O57" t="str">
            <v/>
          </cell>
          <cell r="X57" t="str">
            <v/>
          </cell>
          <cell r="Y57" t="str">
            <v/>
          </cell>
          <cell r="Z57" t="str">
            <v/>
          </cell>
          <cell r="AA57" t="str">
            <v/>
          </cell>
          <cell r="AB57" t="str">
            <v/>
          </cell>
        </row>
        <row r="58">
          <cell r="M58" t="str">
            <v/>
          </cell>
          <cell r="N58" t="str">
            <v>N/A</v>
          </cell>
          <cell r="O58" t="str">
            <v/>
          </cell>
          <cell r="X58" t="str">
            <v/>
          </cell>
          <cell r="Y58" t="str">
            <v/>
          </cell>
          <cell r="Z58" t="str">
            <v/>
          </cell>
          <cell r="AA58" t="str">
            <v/>
          </cell>
          <cell r="AB58" t="str">
            <v/>
          </cell>
        </row>
        <row r="59">
          <cell r="M59" t="str">
            <v/>
          </cell>
          <cell r="N59" t="str">
            <v>N/A</v>
          </cell>
          <cell r="O59" t="str">
            <v/>
          </cell>
          <cell r="X59" t="str">
            <v/>
          </cell>
          <cell r="Y59" t="str">
            <v/>
          </cell>
          <cell r="Z59" t="str">
            <v/>
          </cell>
          <cell r="AA59" t="str">
            <v/>
          </cell>
          <cell r="AB59" t="str">
            <v/>
          </cell>
        </row>
        <row r="60">
          <cell r="M60" t="str">
            <v/>
          </cell>
          <cell r="N60" t="str">
            <v>N/A</v>
          </cell>
          <cell r="O60" t="str">
            <v/>
          </cell>
          <cell r="X60" t="str">
            <v/>
          </cell>
          <cell r="Y60" t="str">
            <v/>
          </cell>
          <cell r="Z60" t="str">
            <v/>
          </cell>
          <cell r="AA60" t="str">
            <v/>
          </cell>
          <cell r="AB60" t="str">
            <v/>
          </cell>
        </row>
        <row r="61">
          <cell r="M61" t="str">
            <v/>
          </cell>
          <cell r="N61" t="str">
            <v>N/A</v>
          </cell>
          <cell r="O61" t="str">
            <v/>
          </cell>
          <cell r="X61" t="str">
            <v/>
          </cell>
          <cell r="Y61" t="str">
            <v/>
          </cell>
          <cell r="Z61" t="str">
            <v/>
          </cell>
          <cell r="AA61" t="str">
            <v/>
          </cell>
          <cell r="AB61" t="str">
            <v/>
          </cell>
        </row>
        <row r="62">
          <cell r="M62" t="str">
            <v/>
          </cell>
          <cell r="N62" t="str">
            <v>N/A</v>
          </cell>
          <cell r="O62" t="str">
            <v/>
          </cell>
          <cell r="X62" t="str">
            <v/>
          </cell>
          <cell r="Y62" t="str">
            <v/>
          </cell>
          <cell r="Z62" t="str">
            <v/>
          </cell>
          <cell r="AA62" t="str">
            <v/>
          </cell>
          <cell r="AB62" t="str">
            <v/>
          </cell>
        </row>
        <row r="63">
          <cell r="M63" t="str">
            <v/>
          </cell>
          <cell r="N63" t="str">
            <v>N/A</v>
          </cell>
          <cell r="O63" t="str">
            <v/>
          </cell>
          <cell r="X63" t="str">
            <v/>
          </cell>
          <cell r="Y63" t="str">
            <v/>
          </cell>
          <cell r="Z63" t="str">
            <v/>
          </cell>
          <cell r="AA63" t="str">
            <v/>
          </cell>
          <cell r="AB63" t="str">
            <v/>
          </cell>
        </row>
        <row r="68">
          <cell r="P68">
            <v>4651</v>
          </cell>
          <cell r="Q68">
            <v>0</v>
          </cell>
        </row>
        <row r="76">
          <cell r="D76" t="str">
            <v>1BR / 1BA</v>
          </cell>
          <cell r="E76">
            <v>1</v>
          </cell>
          <cell r="F76">
            <v>1</v>
          </cell>
          <cell r="G76">
            <v>750</v>
          </cell>
          <cell r="H76" t="str">
            <v>Garden</v>
          </cell>
          <cell r="I76" t="str">
            <v>n/a</v>
          </cell>
          <cell r="J76" t="str">
            <v>n/a</v>
          </cell>
          <cell r="K76">
            <v>6</v>
          </cell>
          <cell r="L76" t="str">
            <v>n/a</v>
          </cell>
          <cell r="M76" t="str">
            <v>0</v>
          </cell>
          <cell r="N76" t="str">
            <v>0</v>
          </cell>
          <cell r="O76" t="str">
            <v>0</v>
          </cell>
          <cell r="P76">
            <v>950</v>
          </cell>
          <cell r="R76">
            <v>920.2</v>
          </cell>
          <cell r="S76">
            <v>635</v>
          </cell>
          <cell r="T76">
            <v>1336</v>
          </cell>
          <cell r="U76">
            <v>1.4440957356673527</v>
          </cell>
          <cell r="V76">
            <v>0.8844011142061281</v>
          </cell>
          <cell r="W76">
            <v>2.1973684210526314</v>
          </cell>
          <cell r="X76" t="str">
            <v>1.1-750</v>
          </cell>
          <cell r="Y76" t="str">
            <v>1x1-Garden-750sf</v>
          </cell>
        </row>
        <row r="77">
          <cell r="D77" t="str">
            <v>2BR / 1BA</v>
          </cell>
          <cell r="E77">
            <v>2</v>
          </cell>
          <cell r="F77">
            <v>1</v>
          </cell>
          <cell r="G77">
            <v>910</v>
          </cell>
          <cell r="H77" t="str">
            <v>Garden</v>
          </cell>
          <cell r="I77" t="str">
            <v>n/a</v>
          </cell>
          <cell r="J77" t="str">
            <v>n/a</v>
          </cell>
          <cell r="K77">
            <v>36</v>
          </cell>
          <cell r="L77" t="str">
            <v>n/a</v>
          </cell>
          <cell r="M77" t="str">
            <v>0</v>
          </cell>
          <cell r="N77" t="str">
            <v>0</v>
          </cell>
          <cell r="O77" t="str">
            <v>0</v>
          </cell>
          <cell r="P77">
            <v>1125</v>
          </cell>
          <cell r="R77">
            <v>1115.5999999999999</v>
          </cell>
          <cell r="S77">
            <v>750</v>
          </cell>
          <cell r="T77">
            <v>1805</v>
          </cell>
          <cell r="U77">
            <v>1.1368614275723261</v>
          </cell>
          <cell r="V77">
            <v>0.83333333333333337</v>
          </cell>
          <cell r="W77">
            <v>1.484375</v>
          </cell>
          <cell r="X77" t="str">
            <v>2.1-910</v>
          </cell>
          <cell r="Y77" t="str">
            <v>2x1-Garden-910sf</v>
          </cell>
        </row>
        <row r="78">
          <cell r="D78" t="str">
            <v>3BR / 2BA</v>
          </cell>
          <cell r="E78">
            <v>3</v>
          </cell>
          <cell r="F78">
            <v>2</v>
          </cell>
          <cell r="G78">
            <v>1180</v>
          </cell>
          <cell r="H78" t="str">
            <v>Garden</v>
          </cell>
          <cell r="I78" t="str">
            <v>n/a</v>
          </cell>
          <cell r="J78" t="str">
            <v>n/a</v>
          </cell>
          <cell r="K78">
            <v>18</v>
          </cell>
          <cell r="L78" t="str">
            <v>n/a</v>
          </cell>
          <cell r="M78" t="str">
            <v>0</v>
          </cell>
          <cell r="N78" t="str">
            <v>0</v>
          </cell>
          <cell r="O78" t="str">
            <v>0</v>
          </cell>
          <cell r="P78">
            <v>1300</v>
          </cell>
          <cell r="R78">
            <v>1269.2</v>
          </cell>
          <cell r="S78">
            <v>811</v>
          </cell>
          <cell r="T78">
            <v>2283</v>
          </cell>
          <cell r="U78">
            <v>1.069668788102097</v>
          </cell>
          <cell r="V78">
            <v>0.7052173913043478</v>
          </cell>
          <cell r="W78">
            <v>1.8047430830039526</v>
          </cell>
          <cell r="X78" t="str">
            <v>3.2-1180</v>
          </cell>
          <cell r="Y78" t="str">
            <v>3x2-Garden-1180sf</v>
          </cell>
        </row>
        <row r="79">
          <cell r="M79" t="str">
            <v/>
          </cell>
          <cell r="N79" t="str">
            <v/>
          </cell>
          <cell r="O79" t="str">
            <v/>
          </cell>
          <cell r="X79" t="str">
            <v/>
          </cell>
          <cell r="Y79" t="str">
            <v/>
          </cell>
        </row>
        <row r="80">
          <cell r="M80" t="str">
            <v/>
          </cell>
          <cell r="N80" t="str">
            <v/>
          </cell>
          <cell r="O80" t="str">
            <v/>
          </cell>
          <cell r="X80" t="str">
            <v/>
          </cell>
          <cell r="Y80" t="str">
            <v/>
          </cell>
        </row>
        <row r="81">
          <cell r="M81" t="str">
            <v/>
          </cell>
          <cell r="N81" t="str">
            <v/>
          </cell>
          <cell r="O81" t="str">
            <v/>
          </cell>
          <cell r="X81" t="str">
            <v/>
          </cell>
          <cell r="Y81" t="str">
            <v/>
          </cell>
        </row>
        <row r="82">
          <cell r="M82" t="str">
            <v/>
          </cell>
          <cell r="N82" t="str">
            <v/>
          </cell>
          <cell r="O82" t="str">
            <v/>
          </cell>
          <cell r="X82" t="str">
            <v/>
          </cell>
          <cell r="Y82" t="str">
            <v/>
          </cell>
        </row>
        <row r="83">
          <cell r="M83" t="str">
            <v/>
          </cell>
          <cell r="N83" t="str">
            <v/>
          </cell>
          <cell r="O83" t="str">
            <v/>
          </cell>
          <cell r="X83" t="str">
            <v/>
          </cell>
          <cell r="Y83" t="str">
            <v/>
          </cell>
        </row>
        <row r="84">
          <cell r="M84" t="str">
            <v/>
          </cell>
          <cell r="N84" t="str">
            <v/>
          </cell>
          <cell r="O84" t="str">
            <v/>
          </cell>
          <cell r="X84" t="str">
            <v/>
          </cell>
          <cell r="Y84" t="str">
            <v/>
          </cell>
        </row>
        <row r="85">
          <cell r="M85" t="str">
            <v/>
          </cell>
          <cell r="N85" t="str">
            <v/>
          </cell>
          <cell r="O85" t="str">
            <v/>
          </cell>
          <cell r="X85" t="str">
            <v/>
          </cell>
          <cell r="Y85" t="str">
            <v/>
          </cell>
        </row>
        <row r="86">
          <cell r="M86" t="str">
            <v/>
          </cell>
          <cell r="N86" t="str">
            <v/>
          </cell>
          <cell r="O86" t="str">
            <v/>
          </cell>
          <cell r="X86" t="str">
            <v/>
          </cell>
          <cell r="Y86" t="str">
            <v/>
          </cell>
        </row>
        <row r="87">
          <cell r="M87" t="str">
            <v/>
          </cell>
          <cell r="N87" t="str">
            <v/>
          </cell>
          <cell r="O87" t="str">
            <v/>
          </cell>
          <cell r="X87" t="str">
            <v/>
          </cell>
          <cell r="Y87" t="str">
            <v/>
          </cell>
        </row>
        <row r="88">
          <cell r="M88" t="str">
            <v/>
          </cell>
          <cell r="N88" t="str">
            <v/>
          </cell>
          <cell r="O88" t="str">
            <v/>
          </cell>
          <cell r="X88" t="str">
            <v/>
          </cell>
          <cell r="Y88" t="str">
            <v/>
          </cell>
        </row>
        <row r="89">
          <cell r="M89" t="str">
            <v/>
          </cell>
          <cell r="N89" t="str">
            <v/>
          </cell>
          <cell r="O89" t="str">
            <v/>
          </cell>
          <cell r="X89" t="str">
            <v/>
          </cell>
          <cell r="Y89" t="str">
            <v/>
          </cell>
        </row>
        <row r="90">
          <cell r="M90" t="str">
            <v/>
          </cell>
          <cell r="N90" t="str">
            <v/>
          </cell>
          <cell r="O90" t="str">
            <v/>
          </cell>
          <cell r="X90" t="str">
            <v/>
          </cell>
          <cell r="Y90" t="str">
            <v/>
          </cell>
        </row>
        <row r="91">
          <cell r="M91" t="str">
            <v/>
          </cell>
          <cell r="N91" t="str">
            <v/>
          </cell>
          <cell r="O91" t="str">
            <v/>
          </cell>
          <cell r="X91" t="str">
            <v/>
          </cell>
          <cell r="Y91" t="str">
            <v/>
          </cell>
        </row>
        <row r="92">
          <cell r="M92" t="str">
            <v/>
          </cell>
          <cell r="N92" t="str">
            <v/>
          </cell>
          <cell r="O92" t="str">
            <v/>
          </cell>
          <cell r="X92" t="str">
            <v/>
          </cell>
          <cell r="Y92" t="str">
            <v/>
          </cell>
        </row>
        <row r="93">
          <cell r="M93" t="str">
            <v/>
          </cell>
          <cell r="N93" t="str">
            <v/>
          </cell>
          <cell r="O93" t="str">
            <v/>
          </cell>
          <cell r="X93" t="str">
            <v/>
          </cell>
          <cell r="Y93" t="str">
            <v/>
          </cell>
        </row>
        <row r="94">
          <cell r="M94" t="str">
            <v/>
          </cell>
          <cell r="N94" t="str">
            <v/>
          </cell>
          <cell r="O94" t="str">
            <v/>
          </cell>
          <cell r="X94" t="str">
            <v/>
          </cell>
          <cell r="Y94" t="str">
            <v/>
          </cell>
        </row>
        <row r="95">
          <cell r="M95" t="str">
            <v/>
          </cell>
          <cell r="N95" t="str">
            <v/>
          </cell>
          <cell r="O95" t="str">
            <v/>
          </cell>
          <cell r="X95" t="str">
            <v/>
          </cell>
          <cell r="Y95" t="str">
            <v/>
          </cell>
        </row>
        <row r="96">
          <cell r="M96" t="str">
            <v/>
          </cell>
          <cell r="N96" t="str">
            <v/>
          </cell>
          <cell r="O96" t="str">
            <v/>
          </cell>
          <cell r="X96" t="str">
            <v/>
          </cell>
          <cell r="Y96" t="str">
            <v/>
          </cell>
        </row>
        <row r="97">
          <cell r="M97" t="str">
            <v/>
          </cell>
          <cell r="N97" t="str">
            <v/>
          </cell>
          <cell r="O97" t="str">
            <v/>
          </cell>
          <cell r="X97" t="str">
            <v/>
          </cell>
          <cell r="Y97" t="str">
            <v/>
          </cell>
        </row>
        <row r="98">
          <cell r="M98" t="str">
            <v/>
          </cell>
          <cell r="N98" t="str">
            <v/>
          </cell>
          <cell r="O98" t="str">
            <v/>
          </cell>
          <cell r="X98" t="str">
            <v/>
          </cell>
          <cell r="Y98" t="str">
            <v/>
          </cell>
        </row>
        <row r="99">
          <cell r="M99" t="str">
            <v/>
          </cell>
          <cell r="N99" t="str">
            <v/>
          </cell>
          <cell r="O99" t="str">
            <v/>
          </cell>
          <cell r="X99" t="str">
            <v/>
          </cell>
          <cell r="Y99" t="str">
            <v/>
          </cell>
        </row>
        <row r="100">
          <cell r="M100" t="str">
            <v/>
          </cell>
          <cell r="N100" t="str">
            <v/>
          </cell>
          <cell r="O100" t="str">
            <v/>
          </cell>
          <cell r="X100" t="str">
            <v/>
          </cell>
          <cell r="Y100" t="str">
            <v/>
          </cell>
        </row>
        <row r="104">
          <cell r="P104">
            <v>3375</v>
          </cell>
          <cell r="Q104">
            <v>0</v>
          </cell>
        </row>
      </sheetData>
      <sheetData sheetId="19">
        <row r="13">
          <cell r="U13" t="str">
            <v>Inferior</v>
          </cell>
          <cell r="V13">
            <v>-10</v>
          </cell>
        </row>
        <row r="14">
          <cell r="U14" t="str">
            <v>Slightly Inferior</v>
          </cell>
          <cell r="V14">
            <v>-5</v>
          </cell>
        </row>
        <row r="15">
          <cell r="U15" t="str">
            <v>Similar</v>
          </cell>
          <cell r="V15">
            <v>0</v>
          </cell>
        </row>
        <row r="16">
          <cell r="U16" t="str">
            <v>Slightly Superior</v>
          </cell>
          <cell r="V16">
            <v>5</v>
          </cell>
        </row>
        <row r="17">
          <cell r="U17" t="str">
            <v>Superior</v>
          </cell>
          <cell r="V17">
            <v>10</v>
          </cell>
        </row>
      </sheetData>
      <sheetData sheetId="20"/>
      <sheetData sheetId="21"/>
      <sheetData sheetId="22"/>
      <sheetData sheetId="23"/>
      <sheetData sheetId="24"/>
      <sheetData sheetId="25"/>
      <sheetData sheetId="26"/>
      <sheetData sheetId="27">
        <row r="5">
          <cell r="AE5" t="str">
            <v>Achievable Rent</v>
          </cell>
        </row>
        <row r="6">
          <cell r="C6">
            <v>0</v>
          </cell>
          <cell r="D6">
            <v>0.9</v>
          </cell>
          <cell r="E6">
            <v>0.1</v>
          </cell>
        </row>
        <row r="7">
          <cell r="C7">
            <v>0</v>
          </cell>
          <cell r="D7">
            <v>0.2</v>
          </cell>
          <cell r="E7">
            <v>0.8</v>
          </cell>
        </row>
        <row r="8">
          <cell r="E8">
            <v>0.6</v>
          </cell>
          <cell r="F8">
            <v>0.4</v>
          </cell>
        </row>
        <row r="9">
          <cell r="E9">
            <v>0.3</v>
          </cell>
          <cell r="F9">
            <v>0.4</v>
          </cell>
          <cell r="G9">
            <v>0.3</v>
          </cell>
        </row>
        <row r="10">
          <cell r="F10">
            <v>0.5</v>
          </cell>
          <cell r="G10">
            <v>0.5</v>
          </cell>
          <cell r="H10">
            <v>0</v>
          </cell>
        </row>
        <row r="15">
          <cell r="C15" t="str">
            <v>No</v>
          </cell>
        </row>
        <row r="16">
          <cell r="C16" t="str">
            <v>Family</v>
          </cell>
        </row>
        <row r="17">
          <cell r="C17">
            <v>0</v>
          </cell>
        </row>
        <row r="18">
          <cell r="C18">
            <v>0.35</v>
          </cell>
        </row>
        <row r="19">
          <cell r="C19">
            <v>0.35</v>
          </cell>
        </row>
        <row r="20">
          <cell r="C20">
            <v>1.2</v>
          </cell>
        </row>
        <row r="24">
          <cell r="C24">
            <v>0</v>
          </cell>
          <cell r="H24">
            <v>8537.1428571428569</v>
          </cell>
          <cell r="I24">
            <v>14700</v>
          </cell>
          <cell r="J24">
            <v>21565.71428571429</v>
          </cell>
          <cell r="K24">
            <v>36750</v>
          </cell>
          <cell r="L24">
            <v>26022.857142857145</v>
          </cell>
          <cell r="M24">
            <v>44100</v>
          </cell>
          <cell r="N24" t="str">
            <v>-</v>
          </cell>
          <cell r="O24" t="str">
            <v>-</v>
          </cell>
          <cell r="P24" t="str">
            <v>-</v>
          </cell>
          <cell r="Q24" t="str">
            <v>-</v>
          </cell>
        </row>
        <row r="25">
          <cell r="C25">
            <v>0</v>
          </cell>
        </row>
        <row r="27">
          <cell r="C27">
            <v>0</v>
          </cell>
        </row>
        <row r="28">
          <cell r="C28">
            <v>0</v>
          </cell>
        </row>
        <row r="40">
          <cell r="I40">
            <v>8537.1428571428569</v>
          </cell>
        </row>
        <row r="41">
          <cell r="I41">
            <v>44100</v>
          </cell>
        </row>
        <row r="62">
          <cell r="B62" t="str">
            <v>@20% (SHU)</v>
          </cell>
          <cell r="C62" t="str">
            <v>No</v>
          </cell>
        </row>
        <row r="63">
          <cell r="B63" t="str">
            <v>@50%</v>
          </cell>
          <cell r="C63" t="str">
            <v>No</v>
          </cell>
        </row>
        <row r="64">
          <cell r="B64" t="str">
            <v>@60%</v>
          </cell>
          <cell r="C64" t="str">
            <v>No</v>
          </cell>
        </row>
        <row r="65">
          <cell r="B65">
            <v>0</v>
          </cell>
          <cell r="C65" t="str">
            <v>No</v>
          </cell>
        </row>
        <row r="66">
          <cell r="B66">
            <v>0</v>
          </cell>
          <cell r="C66" t="str">
            <v>No</v>
          </cell>
        </row>
        <row r="67">
          <cell r="B67">
            <v>0</v>
          </cell>
          <cell r="C67" t="str">
            <v>No</v>
          </cell>
        </row>
        <row r="68">
          <cell r="B68">
            <v>0</v>
          </cell>
          <cell r="C68" t="str">
            <v>No</v>
          </cell>
        </row>
        <row r="69">
          <cell r="B69">
            <v>0</v>
          </cell>
          <cell r="C69" t="str">
            <v>No</v>
          </cell>
        </row>
        <row r="70">
          <cell r="B70">
            <v>0</v>
          </cell>
          <cell r="C70" t="str">
            <v>No</v>
          </cell>
        </row>
        <row r="71">
          <cell r="B71">
            <v>0</v>
          </cell>
          <cell r="C71" t="str">
            <v>No</v>
          </cell>
        </row>
        <row r="77">
          <cell r="B77" t="str">
            <v>@20%</v>
          </cell>
        </row>
        <row r="78">
          <cell r="B78" t="str">
            <v>@50%</v>
          </cell>
        </row>
        <row r="79">
          <cell r="B79" t="str">
            <v>@60%</v>
          </cell>
        </row>
        <row r="80">
          <cell r="B80" t="str">
            <v>-</v>
          </cell>
        </row>
        <row r="81">
          <cell r="B81" t="str">
            <v>-</v>
          </cell>
        </row>
        <row r="82">
          <cell r="B82" t="str">
            <v>-</v>
          </cell>
        </row>
        <row r="83">
          <cell r="B83" t="str">
            <v>-</v>
          </cell>
        </row>
      </sheetData>
      <sheetData sheetId="28">
        <row r="28">
          <cell r="E28">
            <v>0.11418100974187408</v>
          </cell>
          <cell r="H28">
            <v>0.22763142078148535</v>
          </cell>
          <cell r="K28">
            <v>0.22440840949432397</v>
          </cell>
          <cell r="AI28">
            <v>0.41605648996502165</v>
          </cell>
          <cell r="AJ28">
            <v>3902.1938193819383</v>
          </cell>
        </row>
      </sheetData>
      <sheetData sheetId="29">
        <row r="59">
          <cell r="S59">
            <v>1.4392326824688145E-2</v>
          </cell>
        </row>
        <row r="60">
          <cell r="S60">
            <v>8.3226513936700258E-3</v>
          </cell>
        </row>
        <row r="61">
          <cell r="S61">
            <v>5.9783554709594657E-2</v>
          </cell>
        </row>
        <row r="62">
          <cell r="S62">
            <v>4.0287593934474043E-2</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ow r="7">
          <cell r="A7" t="str">
            <v xml:space="preserve">Prior to the national recession, average employment growth in the MSA generally trailed the nation. Annual job growth in the MSA lagged the nation in all but one year between 2002 and 2007. The effects of the recession were particularly pronounced in the MSA, which experienced a 2.7 percent  in employment growth (2014-2017), well above the 1.7 percent  reported by the nation as a whole (2014-2015). Employment in the MSA recovered and surpassed pre-recessionary levels in 2019, five years after the overall nation. Since 2012, job growth in the MSA generally exceeded the nation. As of March 2025, total employment in the MSA is at a post-recessionary record and increased 1.6 percent over the past year, compared to 1.3 percent across the overall nation. </v>
          </cell>
        </row>
        <row r="28">
          <cell r="O28" t="str">
            <v xml:space="preserve">Employment in the PMA is concentrated in the manufacturing, healthcare/social assistance, and educational services industries, which collectively comprise 50.8 percent of local employment. The large share of PMA employment in manufacturing is notable as this industry is historically volatile, and prone to contraction during economic downturns. However, the PMA also has a significant share of employment in the healthcare industry, which is historically known to exhibit greater stability during recessionary periods. Relative to the overall nation, the PMA features comparatively greater employment in the manufacturing, educational services, and accommodation/food services industries. Conversely, the PMA is underrepresented in the prof/scientific/tech services, finance/insurance, and arts/entertainment/recreation industries. </v>
          </cell>
        </row>
        <row r="31">
          <cell r="V31" t="str">
            <v xml:space="preserve">Total employment in the PMA increased at an annualized rate of 1.2 percent between 2010 and 2020. The industries which expanded most substantially during this period include manufacturing, accommodation/food services, and educational services. Conversely, the construction, public administration, and prof/scientific/tech services sectors experienced the least growth. </v>
          </cell>
        </row>
        <row r="33">
          <cell r="A33" t="str">
            <v xml:space="preserve">The MSA experienced a higher average unemployment rate relative to the overall nation during the years preceding the recession. Since 2012, the MSA generally experienced a lower unemployment rate compared to the overall nation. According to the most recent labor statistics, the unemployment rate in the MSA is 4.4 percent, slightly which is higher than the current national unemployment rate of 4.2 percent. </v>
          </cell>
        </row>
        <row r="50">
          <cell r="O50" t="str">
            <v xml:space="preserve">Employment in the PMA is concentrated in the manufacturing, healthcare/social assistance, and educational services industries, which collectively comprise 50.8 percent of local employment. The large share of PMA employment in manufacturing is notable as this industry is historically volatile, and prone to contraction during economic downturns. However, the PMA also has a significant share of employment in the healthcare industry, which is historically known to exhibit greater stability during recessionary periods. The effects of the recession were more pronounced in the MSA, which experienced a 2.7 percent employment contraction, compared to only 1.7 percent across the overall nation. Employment in the MSA recovered and surpassed pre-recessionary levels in 2019, five years after the overall nation. As of March 2025, total employment in the MSA is at a post-recessionary record and increased 1.6 percent over the past year, compared to 1.3 percent across the overall nation. </v>
          </cell>
        </row>
        <row r="102">
          <cell r="E102">
            <v>2005</v>
          </cell>
          <cell r="F102" t="str">
            <v>Jan</v>
          </cell>
          <cell r="G102">
            <v>53713</v>
          </cell>
          <cell r="H102">
            <v>48667</v>
          </cell>
          <cell r="I102">
            <v>5046</v>
          </cell>
          <cell r="J102">
            <v>9.3943738015005671</v>
          </cell>
        </row>
        <row r="103">
          <cell r="E103">
            <v>2005</v>
          </cell>
          <cell r="F103" t="str">
            <v>Feb</v>
          </cell>
          <cell r="G103">
            <v>53746</v>
          </cell>
          <cell r="H103">
            <v>48628</v>
          </cell>
          <cell r="I103">
            <v>5118</v>
          </cell>
          <cell r="J103">
            <v>9.5225691214229897</v>
          </cell>
        </row>
        <row r="104">
          <cell r="E104">
            <v>2005</v>
          </cell>
          <cell r="F104" t="str">
            <v>Mar</v>
          </cell>
          <cell r="G104">
            <v>53461</v>
          </cell>
          <cell r="H104">
            <v>48970</v>
          </cell>
          <cell r="I104">
            <v>4491</v>
          </cell>
          <cell r="J104">
            <v>8.4005162641925892</v>
          </cell>
        </row>
        <row r="105">
          <cell r="E105">
            <v>2005</v>
          </cell>
          <cell r="F105" t="str">
            <v>Apr</v>
          </cell>
          <cell r="G105">
            <v>53579</v>
          </cell>
          <cell r="H105">
            <v>49321</v>
          </cell>
          <cell r="I105">
            <v>4258</v>
          </cell>
          <cell r="J105">
            <v>7.947143470389519</v>
          </cell>
        </row>
        <row r="106">
          <cell r="E106">
            <v>2005</v>
          </cell>
          <cell r="F106" t="str">
            <v>May</v>
          </cell>
          <cell r="G106">
            <v>54028</v>
          </cell>
          <cell r="H106">
            <v>49375</v>
          </cell>
          <cell r="I106">
            <v>4653</v>
          </cell>
          <cell r="J106">
            <v>8.6122010809210039</v>
          </cell>
        </row>
        <row r="107">
          <cell r="E107">
            <v>2005</v>
          </cell>
          <cell r="F107" t="str">
            <v>Jun</v>
          </cell>
          <cell r="G107">
            <v>53921</v>
          </cell>
          <cell r="H107">
            <v>48990</v>
          </cell>
          <cell r="I107">
            <v>4931</v>
          </cell>
          <cell r="J107">
            <v>9.1448600730698626</v>
          </cell>
        </row>
        <row r="108">
          <cell r="E108">
            <v>2005</v>
          </cell>
          <cell r="F108" t="str">
            <v>Jul</v>
          </cell>
          <cell r="G108">
            <v>53495</v>
          </cell>
          <cell r="H108">
            <v>48586</v>
          </cell>
          <cell r="I108">
            <v>4909</v>
          </cell>
          <cell r="J108">
            <v>9.1765585568744736</v>
          </cell>
        </row>
        <row r="109">
          <cell r="E109">
            <v>2005</v>
          </cell>
          <cell r="F109" t="str">
            <v>Aug</v>
          </cell>
          <cell r="G109">
            <v>54250</v>
          </cell>
          <cell r="H109">
            <v>49292</v>
          </cell>
          <cell r="I109">
            <v>4958</v>
          </cell>
          <cell r="J109">
            <v>9.1391705069124427</v>
          </cell>
        </row>
        <row r="110">
          <cell r="E110">
            <v>2005</v>
          </cell>
          <cell r="F110" t="str">
            <v>Sep</v>
          </cell>
          <cell r="G110">
            <v>54167</v>
          </cell>
          <cell r="H110">
            <v>49189</v>
          </cell>
          <cell r="I110">
            <v>4978</v>
          </cell>
          <cell r="J110">
            <v>9.1900972917089732</v>
          </cell>
        </row>
        <row r="111">
          <cell r="E111">
            <v>2005</v>
          </cell>
          <cell r="F111" t="str">
            <v>Oct</v>
          </cell>
          <cell r="G111">
            <v>54654</v>
          </cell>
          <cell r="H111">
            <v>49507</v>
          </cell>
          <cell r="I111">
            <v>5147</v>
          </cell>
          <cell r="J111">
            <v>9.4174259889486596</v>
          </cell>
        </row>
        <row r="112">
          <cell r="E112">
            <v>2005</v>
          </cell>
          <cell r="F112" t="str">
            <v>Nov</v>
          </cell>
          <cell r="G112">
            <v>54542</v>
          </cell>
          <cell r="H112">
            <v>49358</v>
          </cell>
          <cell r="I112">
            <v>5184</v>
          </cell>
          <cell r="J112">
            <v>9.5046019581240149</v>
          </cell>
        </row>
        <row r="113">
          <cell r="E113">
            <v>2005</v>
          </cell>
          <cell r="F113" t="str">
            <v>Dec</v>
          </cell>
          <cell r="G113">
            <v>54557</v>
          </cell>
          <cell r="H113">
            <v>49694</v>
          </cell>
          <cell r="I113">
            <v>4863</v>
          </cell>
          <cell r="J113">
            <v>8.913613285187969</v>
          </cell>
        </row>
        <row r="114">
          <cell r="E114">
            <v>2006</v>
          </cell>
          <cell r="F114" t="str">
            <v>Jan</v>
          </cell>
          <cell r="G114">
            <v>68339</v>
          </cell>
          <cell r="H114">
            <v>62788</v>
          </cell>
          <cell r="I114">
            <v>5551</v>
          </cell>
          <cell r="J114">
            <v>8.1227410409868437</v>
          </cell>
        </row>
        <row r="115">
          <cell r="E115">
            <v>2006</v>
          </cell>
          <cell r="F115" t="str">
            <v>Feb</v>
          </cell>
          <cell r="G115">
            <v>69340</v>
          </cell>
          <cell r="H115">
            <v>63525</v>
          </cell>
          <cell r="I115">
            <v>5815</v>
          </cell>
          <cell r="J115">
            <v>8.3862128641476783</v>
          </cell>
        </row>
        <row r="116">
          <cell r="E116">
            <v>2006</v>
          </cell>
          <cell r="F116" t="str">
            <v>Mar</v>
          </cell>
          <cell r="G116">
            <v>69374</v>
          </cell>
          <cell r="H116">
            <v>64061</v>
          </cell>
          <cell r="I116">
            <v>5313</v>
          </cell>
          <cell r="J116">
            <v>7.6584887710093117</v>
          </cell>
        </row>
        <row r="117">
          <cell r="E117">
            <v>2006</v>
          </cell>
          <cell r="F117" t="str">
            <v>Apr</v>
          </cell>
          <cell r="G117">
            <v>69372</v>
          </cell>
          <cell r="H117">
            <v>63986</v>
          </cell>
          <cell r="I117">
            <v>5386</v>
          </cell>
          <cell r="J117">
            <v>7.7639393415210742</v>
          </cell>
        </row>
        <row r="118">
          <cell r="E118">
            <v>2006</v>
          </cell>
          <cell r="F118" t="str">
            <v>May</v>
          </cell>
          <cell r="G118">
            <v>69206</v>
          </cell>
          <cell r="H118">
            <v>63670</v>
          </cell>
          <cell r="I118">
            <v>5536</v>
          </cell>
          <cell r="J118">
            <v>7.9993064185186258</v>
          </cell>
        </row>
        <row r="119">
          <cell r="E119">
            <v>2006</v>
          </cell>
          <cell r="F119" t="str">
            <v>Jun</v>
          </cell>
          <cell r="G119">
            <v>69722</v>
          </cell>
          <cell r="H119">
            <v>63978</v>
          </cell>
          <cell r="I119">
            <v>5744</v>
          </cell>
          <cell r="J119">
            <v>8.2384326324546056</v>
          </cell>
        </row>
        <row r="120">
          <cell r="E120">
            <v>2006</v>
          </cell>
          <cell r="F120" t="str">
            <v>Jul</v>
          </cell>
          <cell r="G120">
            <v>68153</v>
          </cell>
          <cell r="H120">
            <v>62747</v>
          </cell>
          <cell r="I120">
            <v>5406</v>
          </cell>
          <cell r="J120">
            <v>7.932152656522824</v>
          </cell>
        </row>
        <row r="121">
          <cell r="E121">
            <v>2006</v>
          </cell>
          <cell r="F121" t="str">
            <v>Aug</v>
          </cell>
          <cell r="G121">
            <v>68978</v>
          </cell>
          <cell r="H121">
            <v>63373</v>
          </cell>
          <cell r="I121">
            <v>5605</v>
          </cell>
          <cell r="J121">
            <v>8.125779233958653</v>
          </cell>
        </row>
        <row r="122">
          <cell r="E122">
            <v>2006</v>
          </cell>
          <cell r="F122" t="str">
            <v>Sep</v>
          </cell>
          <cell r="G122">
            <v>68657</v>
          </cell>
          <cell r="H122">
            <v>63396</v>
          </cell>
          <cell r="I122">
            <v>5261</v>
          </cell>
          <cell r="J122">
            <v>7.6627292191619203</v>
          </cell>
        </row>
        <row r="123">
          <cell r="E123">
            <v>2006</v>
          </cell>
          <cell r="F123" t="str">
            <v>Oct</v>
          </cell>
          <cell r="G123">
            <v>69209</v>
          </cell>
          <cell r="H123">
            <v>64126</v>
          </cell>
          <cell r="I123">
            <v>5083</v>
          </cell>
          <cell r="J123">
            <v>7.3444205233423414</v>
          </cell>
        </row>
        <row r="124">
          <cell r="E124">
            <v>2006</v>
          </cell>
          <cell r="F124" t="str">
            <v>Nov</v>
          </cell>
          <cell r="G124">
            <v>69456</v>
          </cell>
          <cell r="H124">
            <v>64195</v>
          </cell>
          <cell r="I124">
            <v>5261</v>
          </cell>
          <cell r="J124">
            <v>7.5745795899562314</v>
          </cell>
        </row>
        <row r="125">
          <cell r="E125">
            <v>2006</v>
          </cell>
          <cell r="F125" t="str">
            <v>Dec</v>
          </cell>
          <cell r="G125">
            <v>69807</v>
          </cell>
          <cell r="H125">
            <v>64561</v>
          </cell>
          <cell r="I125">
            <v>5246</v>
          </cell>
          <cell r="J125">
            <v>7.5150056584583211</v>
          </cell>
        </row>
        <row r="126">
          <cell r="E126">
            <v>2007</v>
          </cell>
          <cell r="F126" t="str">
            <v>Jan</v>
          </cell>
          <cell r="G126">
            <v>68869</v>
          </cell>
          <cell r="H126">
            <v>63323</v>
          </cell>
          <cell r="I126">
            <v>5546</v>
          </cell>
          <cell r="J126">
            <v>8.052970131699313</v>
          </cell>
        </row>
        <row r="127">
          <cell r="E127">
            <v>2007</v>
          </cell>
          <cell r="F127" t="str">
            <v>Feb</v>
          </cell>
          <cell r="G127">
            <v>68517</v>
          </cell>
          <cell r="H127">
            <v>63138</v>
          </cell>
          <cell r="I127">
            <v>5379</v>
          </cell>
          <cell r="J127">
            <v>7.8506064188449578</v>
          </cell>
        </row>
        <row r="128">
          <cell r="E128">
            <v>2007</v>
          </cell>
          <cell r="F128" t="str">
            <v>Mar</v>
          </cell>
          <cell r="G128">
            <v>68149</v>
          </cell>
          <cell r="H128">
            <v>63398</v>
          </cell>
          <cell r="I128">
            <v>4751</v>
          </cell>
          <cell r="J128">
            <v>6.9714889433447293</v>
          </cell>
        </row>
        <row r="129">
          <cell r="E129">
            <v>2007</v>
          </cell>
          <cell r="F129" t="str">
            <v>Apr</v>
          </cell>
          <cell r="G129">
            <v>67955</v>
          </cell>
          <cell r="H129">
            <v>63410</v>
          </cell>
          <cell r="I129">
            <v>4545</v>
          </cell>
          <cell r="J129">
            <v>6.6882495769259069</v>
          </cell>
        </row>
        <row r="130">
          <cell r="E130">
            <v>2007</v>
          </cell>
          <cell r="F130" t="str">
            <v>May</v>
          </cell>
          <cell r="G130">
            <v>67492</v>
          </cell>
          <cell r="H130">
            <v>63076</v>
          </cell>
          <cell r="I130">
            <v>4416</v>
          </cell>
          <cell r="J130">
            <v>6.542997688614947</v>
          </cell>
        </row>
        <row r="131">
          <cell r="E131">
            <v>2007</v>
          </cell>
          <cell r="F131" t="str">
            <v>Jun</v>
          </cell>
          <cell r="G131">
            <v>67941</v>
          </cell>
          <cell r="H131">
            <v>63197</v>
          </cell>
          <cell r="I131">
            <v>4744</v>
          </cell>
          <cell r="J131">
            <v>6.9825289589496773</v>
          </cell>
        </row>
        <row r="132">
          <cell r="E132">
            <v>2007</v>
          </cell>
          <cell r="F132" t="str">
            <v>Jul</v>
          </cell>
          <cell r="G132">
            <v>66601</v>
          </cell>
          <cell r="H132">
            <v>61845</v>
          </cell>
          <cell r="I132">
            <v>4756</v>
          </cell>
          <cell r="J132">
            <v>7.1410339184096339</v>
          </cell>
        </row>
        <row r="133">
          <cell r="E133">
            <v>2007</v>
          </cell>
          <cell r="F133" t="str">
            <v>Aug</v>
          </cell>
          <cell r="G133">
            <v>66452</v>
          </cell>
          <cell r="H133">
            <v>61943</v>
          </cell>
          <cell r="I133">
            <v>4509</v>
          </cell>
          <cell r="J133">
            <v>6.7853488232107404</v>
          </cell>
        </row>
        <row r="134">
          <cell r="E134">
            <v>2007</v>
          </cell>
          <cell r="F134" t="str">
            <v>Sep</v>
          </cell>
          <cell r="G134">
            <v>66656</v>
          </cell>
          <cell r="H134">
            <v>62405</v>
          </cell>
          <cell r="I134">
            <v>4251</v>
          </cell>
          <cell r="J134">
            <v>6.3775204032645219</v>
          </cell>
        </row>
        <row r="135">
          <cell r="E135">
            <v>2007</v>
          </cell>
          <cell r="F135" t="str">
            <v>Oct</v>
          </cell>
          <cell r="G135">
            <v>66426</v>
          </cell>
          <cell r="H135">
            <v>62216</v>
          </cell>
          <cell r="I135">
            <v>4210</v>
          </cell>
          <cell r="J135">
            <v>6.3378797458826366</v>
          </cell>
        </row>
        <row r="136">
          <cell r="E136">
            <v>2007</v>
          </cell>
          <cell r="F136" t="str">
            <v>Nov</v>
          </cell>
          <cell r="G136">
            <v>66139</v>
          </cell>
          <cell r="H136">
            <v>61963</v>
          </cell>
          <cell r="I136">
            <v>4176</v>
          </cell>
          <cell r="J136">
            <v>6.3139751130195503</v>
          </cell>
        </row>
        <row r="137">
          <cell r="E137">
            <v>2007</v>
          </cell>
          <cell r="F137" t="str">
            <v>Dec</v>
          </cell>
          <cell r="G137">
            <v>66548</v>
          </cell>
          <cell r="H137">
            <v>61967</v>
          </cell>
          <cell r="I137">
            <v>4581</v>
          </cell>
          <cell r="J137">
            <v>6.8837530804832596</v>
          </cell>
        </row>
        <row r="138">
          <cell r="E138">
            <v>2008</v>
          </cell>
          <cell r="F138" t="str">
            <v>Jan</v>
          </cell>
          <cell r="G138">
            <v>65162</v>
          </cell>
          <cell r="H138">
            <v>60709</v>
          </cell>
          <cell r="I138">
            <v>4453</v>
          </cell>
          <cell r="J138">
            <v>6.8337374543445577</v>
          </cell>
        </row>
        <row r="139">
          <cell r="E139">
            <v>2008</v>
          </cell>
          <cell r="F139" t="str">
            <v>Feb</v>
          </cell>
          <cell r="G139">
            <v>65284</v>
          </cell>
          <cell r="H139">
            <v>61011</v>
          </cell>
          <cell r="I139">
            <v>4273</v>
          </cell>
          <cell r="J139">
            <v>6.5452484529134241</v>
          </cell>
        </row>
        <row r="140">
          <cell r="E140">
            <v>2008</v>
          </cell>
          <cell r="F140" t="str">
            <v>Mar</v>
          </cell>
          <cell r="G140">
            <v>65833</v>
          </cell>
          <cell r="H140">
            <v>61600</v>
          </cell>
          <cell r="I140">
            <v>4233</v>
          </cell>
          <cell r="J140">
            <v>6.4299059742074647</v>
          </cell>
        </row>
        <row r="141">
          <cell r="E141">
            <v>2008</v>
          </cell>
          <cell r="F141" t="str">
            <v>Apr</v>
          </cell>
          <cell r="G141">
            <v>65818</v>
          </cell>
          <cell r="H141">
            <v>61999</v>
          </cell>
          <cell r="I141">
            <v>3819</v>
          </cell>
          <cell r="J141">
            <v>5.8023640949284392</v>
          </cell>
        </row>
        <row r="142">
          <cell r="E142">
            <v>2008</v>
          </cell>
          <cell r="F142" t="str">
            <v>May</v>
          </cell>
          <cell r="G142">
            <v>66274</v>
          </cell>
          <cell r="H142">
            <v>61836</v>
          </cell>
          <cell r="I142">
            <v>4438</v>
          </cell>
          <cell r="J142">
            <v>6.6964420436370213</v>
          </cell>
        </row>
        <row r="143">
          <cell r="E143">
            <v>2008</v>
          </cell>
          <cell r="F143" t="str">
            <v>Jun</v>
          </cell>
          <cell r="G143">
            <v>67127</v>
          </cell>
          <cell r="H143">
            <v>62335</v>
          </cell>
          <cell r="I143">
            <v>4792</v>
          </cell>
          <cell r="J143">
            <v>7.1387072266003244</v>
          </cell>
        </row>
        <row r="144">
          <cell r="E144">
            <v>2008</v>
          </cell>
          <cell r="F144" t="str">
            <v>Jul</v>
          </cell>
          <cell r="G144">
            <v>66085</v>
          </cell>
          <cell r="H144">
            <v>60979</v>
          </cell>
          <cell r="I144">
            <v>5106</v>
          </cell>
          <cell r="J144">
            <v>7.726412953015056</v>
          </cell>
        </row>
        <row r="145">
          <cell r="E145">
            <v>2008</v>
          </cell>
          <cell r="F145" t="str">
            <v>Aug</v>
          </cell>
          <cell r="G145">
            <v>66544</v>
          </cell>
          <cell r="H145">
            <v>60986</v>
          </cell>
          <cell r="I145">
            <v>5558</v>
          </cell>
          <cell r="J145">
            <v>8.3523683577783121</v>
          </cell>
        </row>
        <row r="146">
          <cell r="E146">
            <v>2008</v>
          </cell>
          <cell r="F146" t="str">
            <v>Sep</v>
          </cell>
          <cell r="G146">
            <v>66637</v>
          </cell>
          <cell r="H146">
            <v>61244</v>
          </cell>
          <cell r="I146">
            <v>5393</v>
          </cell>
          <cell r="J146">
            <v>8.0931014301364108</v>
          </cell>
        </row>
        <row r="147">
          <cell r="E147">
            <v>2008</v>
          </cell>
          <cell r="F147" t="str">
            <v>Oct</v>
          </cell>
          <cell r="G147">
            <v>66971</v>
          </cell>
          <cell r="H147">
            <v>61184</v>
          </cell>
          <cell r="I147">
            <v>5787</v>
          </cell>
          <cell r="J147">
            <v>8.6410535903600074</v>
          </cell>
        </row>
        <row r="148">
          <cell r="E148">
            <v>2008</v>
          </cell>
          <cell r="F148" t="str">
            <v>Nov</v>
          </cell>
          <cell r="G148">
            <v>66690</v>
          </cell>
          <cell r="H148">
            <v>60888</v>
          </cell>
          <cell r="I148">
            <v>5802</v>
          </cell>
          <cell r="J148">
            <v>8.6999550157444894</v>
          </cell>
        </row>
        <row r="149">
          <cell r="E149">
            <v>2008</v>
          </cell>
          <cell r="F149" t="str">
            <v>Dec</v>
          </cell>
          <cell r="G149">
            <v>66769</v>
          </cell>
          <cell r="H149">
            <v>60224</v>
          </cell>
          <cell r="I149">
            <v>6545</v>
          </cell>
          <cell r="J149">
            <v>9.8024532342853714</v>
          </cell>
        </row>
        <row r="150">
          <cell r="E150">
            <v>2009</v>
          </cell>
          <cell r="F150" t="str">
            <v>Jan</v>
          </cell>
          <cell r="G150">
            <v>67356</v>
          </cell>
          <cell r="H150">
            <v>60154</v>
          </cell>
          <cell r="I150">
            <v>7202</v>
          </cell>
          <cell r="J150">
            <v>10.6924401686561</v>
          </cell>
        </row>
        <row r="151">
          <cell r="E151">
            <v>2009</v>
          </cell>
          <cell r="F151" t="str">
            <v>Feb</v>
          </cell>
          <cell r="G151">
            <v>67743</v>
          </cell>
          <cell r="H151">
            <v>59807</v>
          </cell>
          <cell r="I151">
            <v>7936</v>
          </cell>
          <cell r="J151">
            <v>11.71486352833503</v>
          </cell>
        </row>
        <row r="152">
          <cell r="E152">
            <v>2009</v>
          </cell>
          <cell r="F152" t="str">
            <v>Mar</v>
          </cell>
          <cell r="G152">
            <v>67393</v>
          </cell>
          <cell r="H152">
            <v>59855</v>
          </cell>
          <cell r="I152">
            <v>7538</v>
          </cell>
          <cell r="J152">
            <v>11.18513792233615</v>
          </cell>
        </row>
        <row r="153">
          <cell r="E153">
            <v>2009</v>
          </cell>
          <cell r="F153" t="str">
            <v>Apr</v>
          </cell>
          <cell r="G153">
            <v>67429</v>
          </cell>
          <cell r="H153">
            <v>60018</v>
          </cell>
          <cell r="I153">
            <v>7411</v>
          </cell>
          <cell r="J153">
            <v>10.990819973601861</v>
          </cell>
        </row>
        <row r="154">
          <cell r="E154">
            <v>2009</v>
          </cell>
          <cell r="F154" t="str">
            <v>May</v>
          </cell>
          <cell r="G154">
            <v>67046</v>
          </cell>
          <cell r="H154">
            <v>59221</v>
          </cell>
          <cell r="I154">
            <v>7825</v>
          </cell>
          <cell r="J154">
            <v>11.671091489425169</v>
          </cell>
        </row>
        <row r="155">
          <cell r="E155">
            <v>2009</v>
          </cell>
          <cell r="F155" t="str">
            <v>Jun</v>
          </cell>
          <cell r="G155">
            <v>67292</v>
          </cell>
          <cell r="H155">
            <v>59076</v>
          </cell>
          <cell r="I155">
            <v>8216</v>
          </cell>
          <cell r="J155">
            <v>12.20947512334304</v>
          </cell>
        </row>
        <row r="156">
          <cell r="E156">
            <v>2009</v>
          </cell>
          <cell r="F156" t="str">
            <v>Jul</v>
          </cell>
          <cell r="G156">
            <v>65493</v>
          </cell>
          <cell r="H156">
            <v>57509</v>
          </cell>
          <cell r="I156">
            <v>7984</v>
          </cell>
          <cell r="J156">
            <v>12.190615791000569</v>
          </cell>
        </row>
        <row r="157">
          <cell r="E157">
            <v>2009</v>
          </cell>
          <cell r="F157" t="str">
            <v>Aug</v>
          </cell>
          <cell r="G157">
            <v>65867</v>
          </cell>
          <cell r="H157">
            <v>57639</v>
          </cell>
          <cell r="I157">
            <v>8228</v>
          </cell>
          <cell r="J157">
            <v>12.49183961619628</v>
          </cell>
        </row>
        <row r="158">
          <cell r="E158">
            <v>2009</v>
          </cell>
          <cell r="F158" t="str">
            <v>Sep</v>
          </cell>
          <cell r="G158">
            <v>65147</v>
          </cell>
          <cell r="H158">
            <v>57241</v>
          </cell>
          <cell r="I158">
            <v>7906</v>
          </cell>
          <cell r="J158">
            <v>12.13563172517537</v>
          </cell>
        </row>
        <row r="159">
          <cell r="E159">
            <v>2009</v>
          </cell>
          <cell r="F159" t="str">
            <v>Oct</v>
          </cell>
          <cell r="G159">
            <v>65935</v>
          </cell>
          <cell r="H159">
            <v>57651</v>
          </cell>
          <cell r="I159">
            <v>8284</v>
          </cell>
          <cell r="J159">
            <v>12.56388867824373</v>
          </cell>
        </row>
        <row r="160">
          <cell r="E160">
            <v>2009</v>
          </cell>
          <cell r="F160" t="str">
            <v>Nov</v>
          </cell>
          <cell r="G160">
            <v>65535</v>
          </cell>
          <cell r="H160">
            <v>57594</v>
          </cell>
          <cell r="I160">
            <v>7941</v>
          </cell>
          <cell r="J160">
            <v>12.11718928816663</v>
          </cell>
        </row>
        <row r="161">
          <cell r="E161">
            <v>2009</v>
          </cell>
          <cell r="F161" t="str">
            <v>Dec</v>
          </cell>
          <cell r="G161">
            <v>65856</v>
          </cell>
          <cell r="H161">
            <v>57460</v>
          </cell>
          <cell r="I161">
            <v>8396</v>
          </cell>
          <cell r="J161">
            <v>12.74902818270165</v>
          </cell>
        </row>
        <row r="162">
          <cell r="E162">
            <v>2010</v>
          </cell>
          <cell r="F162" t="str">
            <v>Jan</v>
          </cell>
          <cell r="G162">
            <v>65974</v>
          </cell>
          <cell r="H162">
            <v>57433</v>
          </cell>
          <cell r="I162">
            <v>8541</v>
          </cell>
          <cell r="J162">
            <v>12.94600903386182</v>
          </cell>
        </row>
        <row r="163">
          <cell r="E163">
            <v>2010</v>
          </cell>
          <cell r="F163" t="str">
            <v>Feb</v>
          </cell>
          <cell r="G163">
            <v>66306</v>
          </cell>
          <cell r="H163">
            <v>57850</v>
          </cell>
          <cell r="I163">
            <v>8456</v>
          </cell>
          <cell r="J163">
            <v>12.752993695894791</v>
          </cell>
        </row>
        <row r="164">
          <cell r="E164">
            <v>2010</v>
          </cell>
          <cell r="F164" t="str">
            <v>Mar</v>
          </cell>
          <cell r="G164">
            <v>66464</v>
          </cell>
          <cell r="H164">
            <v>58502</v>
          </cell>
          <cell r="I164">
            <v>7962</v>
          </cell>
          <cell r="J164">
            <v>11.97941742898411</v>
          </cell>
        </row>
        <row r="165">
          <cell r="E165">
            <v>2010</v>
          </cell>
          <cell r="F165" t="str">
            <v>Apr</v>
          </cell>
          <cell r="G165">
            <v>66520</v>
          </cell>
          <cell r="H165">
            <v>59256</v>
          </cell>
          <cell r="I165">
            <v>7264</v>
          </cell>
          <cell r="J165">
            <v>10.920024052916419</v>
          </cell>
        </row>
        <row r="166">
          <cell r="E166">
            <v>2010</v>
          </cell>
          <cell r="F166" t="str">
            <v>May</v>
          </cell>
          <cell r="G166">
            <v>66695</v>
          </cell>
          <cell r="H166">
            <v>59249</v>
          </cell>
          <cell r="I166">
            <v>7446</v>
          </cell>
          <cell r="J166">
            <v>11.164255191543591</v>
          </cell>
        </row>
        <row r="167">
          <cell r="E167">
            <v>2010</v>
          </cell>
          <cell r="F167" t="str">
            <v>Jun</v>
          </cell>
          <cell r="G167">
            <v>67225</v>
          </cell>
          <cell r="H167">
            <v>59361</v>
          </cell>
          <cell r="I167">
            <v>7864</v>
          </cell>
          <cell r="J167">
            <v>11.69802900706582</v>
          </cell>
        </row>
        <row r="168">
          <cell r="E168">
            <v>2010</v>
          </cell>
          <cell r="F168" t="str">
            <v>Jul</v>
          </cell>
          <cell r="G168">
            <v>66139</v>
          </cell>
          <cell r="H168">
            <v>58254</v>
          </cell>
          <cell r="I168">
            <v>7885</v>
          </cell>
          <cell r="J168">
            <v>11.921861534041939</v>
          </cell>
        </row>
        <row r="169">
          <cell r="E169">
            <v>2010</v>
          </cell>
          <cell r="F169" t="str">
            <v>Aug</v>
          </cell>
          <cell r="G169">
            <v>67051</v>
          </cell>
          <cell r="H169">
            <v>59212</v>
          </cell>
          <cell r="I169">
            <v>7839</v>
          </cell>
          <cell r="J169">
            <v>11.69110080386571</v>
          </cell>
        </row>
        <row r="170">
          <cell r="E170">
            <v>2010</v>
          </cell>
          <cell r="F170" t="str">
            <v>Sep</v>
          </cell>
          <cell r="G170">
            <v>66811</v>
          </cell>
          <cell r="H170">
            <v>59365</v>
          </cell>
          <cell r="I170">
            <v>7446</v>
          </cell>
          <cell r="J170">
            <v>11.14487135351963</v>
          </cell>
        </row>
        <row r="171">
          <cell r="E171">
            <v>2010</v>
          </cell>
          <cell r="F171" t="str">
            <v>Oct</v>
          </cell>
          <cell r="G171">
            <v>66674</v>
          </cell>
          <cell r="H171">
            <v>59184</v>
          </cell>
          <cell r="I171">
            <v>7490</v>
          </cell>
          <cell r="J171">
            <v>11.233764285928549</v>
          </cell>
        </row>
        <row r="172">
          <cell r="E172">
            <v>2010</v>
          </cell>
          <cell r="F172" t="str">
            <v>Nov</v>
          </cell>
          <cell r="G172">
            <v>66244</v>
          </cell>
          <cell r="H172">
            <v>58759</v>
          </cell>
          <cell r="I172">
            <v>7485</v>
          </cell>
          <cell r="J172">
            <v>11.299136525572131</v>
          </cell>
        </row>
        <row r="173">
          <cell r="E173">
            <v>2010</v>
          </cell>
          <cell r="F173" t="str">
            <v>Dec</v>
          </cell>
          <cell r="G173">
            <v>66417</v>
          </cell>
          <cell r="H173">
            <v>59123</v>
          </cell>
          <cell r="I173">
            <v>7294</v>
          </cell>
          <cell r="J173">
            <v>10.98212806962073</v>
          </cell>
        </row>
        <row r="174">
          <cell r="E174">
            <v>2011</v>
          </cell>
          <cell r="F174" t="str">
            <v>Jan</v>
          </cell>
          <cell r="G174">
            <v>65650</v>
          </cell>
          <cell r="H174">
            <v>58132</v>
          </cell>
          <cell r="I174">
            <v>7518</v>
          </cell>
          <cell r="J174">
            <v>11.451637471439451</v>
          </cell>
        </row>
        <row r="175">
          <cell r="E175">
            <v>2011</v>
          </cell>
          <cell r="F175" t="str">
            <v>Feb</v>
          </cell>
          <cell r="G175">
            <v>65814</v>
          </cell>
          <cell r="H175">
            <v>58231</v>
          </cell>
          <cell r="I175">
            <v>7583</v>
          </cell>
          <cell r="J175">
            <v>11.52186464885891</v>
          </cell>
        </row>
        <row r="176">
          <cell r="E176">
            <v>2011</v>
          </cell>
          <cell r="F176" t="str">
            <v>Mar</v>
          </cell>
          <cell r="G176">
            <v>66024</v>
          </cell>
          <cell r="H176">
            <v>58732</v>
          </cell>
          <cell r="I176">
            <v>7292</v>
          </cell>
          <cell r="J176">
            <v>11.044468678056459</v>
          </cell>
        </row>
        <row r="177">
          <cell r="E177">
            <v>2011</v>
          </cell>
          <cell r="F177" t="str">
            <v>Apr</v>
          </cell>
          <cell r="G177">
            <v>65761</v>
          </cell>
          <cell r="H177">
            <v>58785</v>
          </cell>
          <cell r="I177">
            <v>6976</v>
          </cell>
          <cell r="J177">
            <v>10.60811119052326</v>
          </cell>
        </row>
        <row r="178">
          <cell r="E178">
            <v>2011</v>
          </cell>
          <cell r="F178" t="str">
            <v>May</v>
          </cell>
          <cell r="G178">
            <v>65947</v>
          </cell>
          <cell r="H178">
            <v>58663</v>
          </cell>
          <cell r="I178">
            <v>7284</v>
          </cell>
          <cell r="J178">
            <v>11.04523329340228</v>
          </cell>
        </row>
        <row r="179">
          <cell r="E179">
            <v>2011</v>
          </cell>
          <cell r="F179" t="str">
            <v>Jun</v>
          </cell>
          <cell r="G179">
            <v>66621</v>
          </cell>
          <cell r="H179">
            <v>58837</v>
          </cell>
          <cell r="I179">
            <v>7784</v>
          </cell>
          <cell r="J179">
            <v>11.684003542426559</v>
          </cell>
        </row>
        <row r="180">
          <cell r="E180">
            <v>2011</v>
          </cell>
          <cell r="F180" t="str">
            <v>Jul</v>
          </cell>
          <cell r="G180">
            <v>65155</v>
          </cell>
          <cell r="H180">
            <v>57589</v>
          </cell>
          <cell r="I180">
            <v>7566</v>
          </cell>
          <cell r="J180">
            <v>11.61230910904766</v>
          </cell>
        </row>
        <row r="181">
          <cell r="E181">
            <v>2011</v>
          </cell>
          <cell r="F181" t="str">
            <v>Aug</v>
          </cell>
          <cell r="G181">
            <v>66337</v>
          </cell>
          <cell r="H181">
            <v>58760</v>
          </cell>
          <cell r="I181">
            <v>7577</v>
          </cell>
          <cell r="J181">
            <v>11.42198169950405</v>
          </cell>
        </row>
        <row r="182">
          <cell r="E182">
            <v>2011</v>
          </cell>
          <cell r="F182" t="str">
            <v>Sep</v>
          </cell>
          <cell r="G182">
            <v>66150</v>
          </cell>
          <cell r="H182">
            <v>58981</v>
          </cell>
          <cell r="I182">
            <v>7169</v>
          </cell>
          <cell r="J182">
            <v>10.83749055177627</v>
          </cell>
        </row>
        <row r="183">
          <cell r="E183">
            <v>2011</v>
          </cell>
          <cell r="F183" t="str">
            <v>Oct</v>
          </cell>
          <cell r="G183">
            <v>66211</v>
          </cell>
          <cell r="H183">
            <v>59111</v>
          </cell>
          <cell r="I183">
            <v>7100</v>
          </cell>
          <cell r="J183">
            <v>10.723293712525111</v>
          </cell>
        </row>
        <row r="184">
          <cell r="E184">
            <v>2011</v>
          </cell>
          <cell r="F184" t="str">
            <v>Nov</v>
          </cell>
          <cell r="G184">
            <v>65983</v>
          </cell>
          <cell r="H184">
            <v>59380</v>
          </cell>
          <cell r="I184">
            <v>6603</v>
          </cell>
          <cell r="J184">
            <v>10.0071230468454</v>
          </cell>
        </row>
        <row r="185">
          <cell r="E185">
            <v>2011</v>
          </cell>
          <cell r="F185" t="str">
            <v>Dec</v>
          </cell>
          <cell r="G185">
            <v>66009</v>
          </cell>
          <cell r="H185">
            <v>59404</v>
          </cell>
          <cell r="I185">
            <v>6605</v>
          </cell>
          <cell r="J185">
            <v>10.006211274220179</v>
          </cell>
        </row>
        <row r="186">
          <cell r="E186">
            <v>2012</v>
          </cell>
          <cell r="F186" t="str">
            <v>Jan</v>
          </cell>
          <cell r="G186">
            <v>65237</v>
          </cell>
          <cell r="H186">
            <v>58359</v>
          </cell>
          <cell r="I186">
            <v>6878</v>
          </cell>
          <cell r="J186">
            <v>10.54309670892285</v>
          </cell>
        </row>
        <row r="187">
          <cell r="E187">
            <v>2012</v>
          </cell>
          <cell r="F187" t="str">
            <v>Feb</v>
          </cell>
          <cell r="G187">
            <v>65386</v>
          </cell>
          <cell r="H187">
            <v>58526</v>
          </cell>
          <cell r="I187">
            <v>6860</v>
          </cell>
          <cell r="J187">
            <v>10.4915425320405</v>
          </cell>
        </row>
        <row r="188">
          <cell r="E188">
            <v>2012</v>
          </cell>
          <cell r="F188" t="str">
            <v>Mar</v>
          </cell>
          <cell r="G188">
            <v>65286</v>
          </cell>
          <cell r="H188">
            <v>58831</v>
          </cell>
          <cell r="I188">
            <v>6455</v>
          </cell>
          <cell r="J188">
            <v>9.8872652636093505</v>
          </cell>
        </row>
        <row r="189">
          <cell r="E189">
            <v>2012</v>
          </cell>
          <cell r="F189" t="str">
            <v>Apr</v>
          </cell>
          <cell r="G189">
            <v>64633</v>
          </cell>
          <cell r="H189">
            <v>58642</v>
          </cell>
          <cell r="I189">
            <v>5991</v>
          </cell>
          <cell r="J189">
            <v>9.2692587377964824</v>
          </cell>
        </row>
        <row r="190">
          <cell r="E190">
            <v>2012</v>
          </cell>
          <cell r="F190" t="str">
            <v>May</v>
          </cell>
          <cell r="G190">
            <v>65165</v>
          </cell>
          <cell r="H190">
            <v>58777</v>
          </cell>
          <cell r="I190">
            <v>6388</v>
          </cell>
          <cell r="J190">
            <v>9.8028082559656262</v>
          </cell>
        </row>
        <row r="191">
          <cell r="E191">
            <v>2012</v>
          </cell>
          <cell r="F191" t="str">
            <v>Jun</v>
          </cell>
          <cell r="G191">
            <v>65550</v>
          </cell>
          <cell r="H191">
            <v>58832</v>
          </cell>
          <cell r="I191">
            <v>6718</v>
          </cell>
          <cell r="J191">
            <v>10.24866514111365</v>
          </cell>
        </row>
        <row r="192">
          <cell r="E192">
            <v>2012</v>
          </cell>
          <cell r="F192" t="str">
            <v>Jul</v>
          </cell>
          <cell r="G192">
            <v>64351</v>
          </cell>
          <cell r="H192">
            <v>57689</v>
          </cell>
          <cell r="I192">
            <v>6662</v>
          </cell>
          <cell r="J192">
            <v>10.352597473232739</v>
          </cell>
        </row>
        <row r="193">
          <cell r="E193">
            <v>2012</v>
          </cell>
          <cell r="F193" t="str">
            <v>Aug</v>
          </cell>
          <cell r="G193">
            <v>65315</v>
          </cell>
          <cell r="H193">
            <v>58905</v>
          </cell>
          <cell r="I193">
            <v>6410</v>
          </cell>
          <cell r="J193">
            <v>9.8139784123095772</v>
          </cell>
        </row>
        <row r="194">
          <cell r="E194">
            <v>2012</v>
          </cell>
          <cell r="F194" t="str">
            <v>Sep</v>
          </cell>
          <cell r="G194">
            <v>65390</v>
          </cell>
          <cell r="H194">
            <v>59443</v>
          </cell>
          <cell r="I194">
            <v>5947</v>
          </cell>
          <cell r="J194">
            <v>9.0946627924759138</v>
          </cell>
        </row>
        <row r="195">
          <cell r="E195">
            <v>2012</v>
          </cell>
          <cell r="F195" t="str">
            <v>Oct</v>
          </cell>
          <cell r="G195">
            <v>65713</v>
          </cell>
          <cell r="H195">
            <v>59562</v>
          </cell>
          <cell r="I195">
            <v>6151</v>
          </cell>
          <cell r="J195">
            <v>9.3604005295755783</v>
          </cell>
        </row>
        <row r="196">
          <cell r="E196">
            <v>2012</v>
          </cell>
          <cell r="F196" t="str">
            <v>Nov</v>
          </cell>
          <cell r="G196">
            <v>65183</v>
          </cell>
          <cell r="H196">
            <v>59338</v>
          </cell>
          <cell r="I196">
            <v>5845</v>
          </cell>
          <cell r="J196">
            <v>8.9670619640090212</v>
          </cell>
        </row>
        <row r="197">
          <cell r="E197">
            <v>2012</v>
          </cell>
          <cell r="F197" t="str">
            <v>Dec</v>
          </cell>
          <cell r="G197">
            <v>65534</v>
          </cell>
          <cell r="H197">
            <v>59343</v>
          </cell>
          <cell r="I197">
            <v>6191</v>
          </cell>
          <cell r="J197">
            <v>9.4470046082949306</v>
          </cell>
        </row>
        <row r="198">
          <cell r="E198">
            <v>2013</v>
          </cell>
          <cell r="F198" t="str">
            <v>Jan</v>
          </cell>
          <cell r="G198">
            <v>65076</v>
          </cell>
          <cell r="H198">
            <v>58545</v>
          </cell>
          <cell r="I198">
            <v>6531</v>
          </cell>
          <cell r="J198">
            <v>10.035957956850449</v>
          </cell>
        </row>
        <row r="199">
          <cell r="E199">
            <v>2013</v>
          </cell>
          <cell r="F199" t="str">
            <v>Feb</v>
          </cell>
          <cell r="G199">
            <v>64680</v>
          </cell>
          <cell r="H199">
            <v>58519</v>
          </cell>
          <cell r="I199">
            <v>6161</v>
          </cell>
          <cell r="J199">
            <v>9.5253555967841681</v>
          </cell>
        </row>
        <row r="200">
          <cell r="E200">
            <v>2013</v>
          </cell>
          <cell r="F200" t="str">
            <v>Mar</v>
          </cell>
          <cell r="G200">
            <v>64338</v>
          </cell>
          <cell r="H200">
            <v>58631</v>
          </cell>
          <cell r="I200">
            <v>5707</v>
          </cell>
          <cell r="J200">
            <v>8.870341011532842</v>
          </cell>
        </row>
        <row r="201">
          <cell r="E201">
            <v>2013</v>
          </cell>
          <cell r="F201" t="str">
            <v>Apr</v>
          </cell>
          <cell r="G201">
            <v>64057</v>
          </cell>
          <cell r="H201">
            <v>58852</v>
          </cell>
          <cell r="I201">
            <v>5205</v>
          </cell>
          <cell r="J201">
            <v>8.1255756591785442</v>
          </cell>
        </row>
        <row r="202">
          <cell r="E202">
            <v>2013</v>
          </cell>
          <cell r="F202" t="str">
            <v>May</v>
          </cell>
          <cell r="G202">
            <v>64446</v>
          </cell>
          <cell r="H202">
            <v>59103</v>
          </cell>
          <cell r="I202">
            <v>5343</v>
          </cell>
          <cell r="J202">
            <v>8.2906619495391496</v>
          </cell>
        </row>
        <row r="203">
          <cell r="E203">
            <v>2013</v>
          </cell>
          <cell r="F203" t="str">
            <v>Jun</v>
          </cell>
          <cell r="G203">
            <v>65208</v>
          </cell>
          <cell r="H203">
            <v>59390</v>
          </cell>
          <cell r="I203">
            <v>5818</v>
          </cell>
          <cell r="J203">
            <v>8.9222181327444492</v>
          </cell>
        </row>
        <row r="204">
          <cell r="E204">
            <v>2013</v>
          </cell>
          <cell r="F204" t="str">
            <v>Jul</v>
          </cell>
          <cell r="G204">
            <v>63764</v>
          </cell>
          <cell r="H204">
            <v>58269</v>
          </cell>
          <cell r="I204">
            <v>5495</v>
          </cell>
          <cell r="J204">
            <v>8.6177153252619032</v>
          </cell>
        </row>
        <row r="205">
          <cell r="E205">
            <v>2013</v>
          </cell>
          <cell r="F205" t="str">
            <v>Aug</v>
          </cell>
          <cell r="G205">
            <v>64331</v>
          </cell>
          <cell r="H205">
            <v>58997</v>
          </cell>
          <cell r="I205">
            <v>5334</v>
          </cell>
          <cell r="J205">
            <v>8.2914924375495485</v>
          </cell>
        </row>
        <row r="206">
          <cell r="E206">
            <v>2013</v>
          </cell>
          <cell r="F206" t="str">
            <v>Sep</v>
          </cell>
          <cell r="G206">
            <v>64399</v>
          </cell>
          <cell r="H206">
            <v>59456</v>
          </cell>
          <cell r="I206">
            <v>4943</v>
          </cell>
          <cell r="J206">
            <v>7.6755850246121833</v>
          </cell>
        </row>
        <row r="207">
          <cell r="E207">
            <v>2013</v>
          </cell>
          <cell r="F207" t="str">
            <v>Oct</v>
          </cell>
          <cell r="G207">
            <v>64015</v>
          </cell>
          <cell r="H207">
            <v>59043</v>
          </cell>
          <cell r="I207">
            <v>4972</v>
          </cell>
          <cell r="J207">
            <v>7.7669296258689373</v>
          </cell>
        </row>
        <row r="208">
          <cell r="E208">
            <v>2013</v>
          </cell>
          <cell r="F208" t="str">
            <v>Nov</v>
          </cell>
          <cell r="G208">
            <v>64065</v>
          </cell>
          <cell r="H208">
            <v>59682</v>
          </cell>
          <cell r="I208">
            <v>4383</v>
          </cell>
          <cell r="J208">
            <v>6.8414891126199961</v>
          </cell>
        </row>
        <row r="209">
          <cell r="E209">
            <v>2013</v>
          </cell>
          <cell r="F209" t="str">
            <v>Dec</v>
          </cell>
          <cell r="G209">
            <v>64244</v>
          </cell>
          <cell r="H209">
            <v>59990</v>
          </cell>
          <cell r="I209">
            <v>4254</v>
          </cell>
          <cell r="J209">
            <v>6.6216300354896953</v>
          </cell>
        </row>
        <row r="210">
          <cell r="E210">
            <v>2014</v>
          </cell>
          <cell r="F210" t="str">
            <v>Jan</v>
          </cell>
          <cell r="G210">
            <v>63939</v>
          </cell>
          <cell r="H210">
            <v>59502</v>
          </cell>
          <cell r="I210">
            <v>4437</v>
          </cell>
          <cell r="J210">
            <v>6.9394266410172198</v>
          </cell>
        </row>
        <row r="211">
          <cell r="E211">
            <v>2014</v>
          </cell>
          <cell r="F211" t="str">
            <v>Feb</v>
          </cell>
          <cell r="G211">
            <v>63751</v>
          </cell>
          <cell r="H211">
            <v>59439</v>
          </cell>
          <cell r="I211">
            <v>4312</v>
          </cell>
          <cell r="J211">
            <v>6.7638154695612611</v>
          </cell>
        </row>
        <row r="212">
          <cell r="E212">
            <v>2014</v>
          </cell>
          <cell r="F212" t="str">
            <v>Mar</v>
          </cell>
          <cell r="G212">
            <v>63760</v>
          </cell>
          <cell r="H212">
            <v>59484</v>
          </cell>
          <cell r="I212">
            <v>4276</v>
          </cell>
          <cell r="J212">
            <v>6.706398996235885</v>
          </cell>
        </row>
        <row r="213">
          <cell r="E213">
            <v>2014</v>
          </cell>
          <cell r="F213" t="str">
            <v>Apr</v>
          </cell>
          <cell r="G213">
            <v>63542</v>
          </cell>
          <cell r="H213">
            <v>59892</v>
          </cell>
          <cell r="I213">
            <v>3650</v>
          </cell>
          <cell r="J213">
            <v>5.7442321614050549</v>
          </cell>
        </row>
        <row r="214">
          <cell r="E214">
            <v>2014</v>
          </cell>
          <cell r="F214" t="str">
            <v>May</v>
          </cell>
          <cell r="G214">
            <v>63853</v>
          </cell>
          <cell r="H214">
            <v>59860</v>
          </cell>
          <cell r="I214">
            <v>3993</v>
          </cell>
          <cell r="J214">
            <v>6.2534258374704406</v>
          </cell>
        </row>
        <row r="215">
          <cell r="E215">
            <v>2014</v>
          </cell>
          <cell r="F215" t="str">
            <v>Jun</v>
          </cell>
          <cell r="G215">
            <v>64833</v>
          </cell>
          <cell r="H215">
            <v>60406</v>
          </cell>
          <cell r="I215">
            <v>4427</v>
          </cell>
          <cell r="J215">
            <v>6.8283127419678253</v>
          </cell>
        </row>
        <row r="216">
          <cell r="E216">
            <v>2014</v>
          </cell>
          <cell r="F216" t="str">
            <v>Jul</v>
          </cell>
          <cell r="G216">
            <v>63854</v>
          </cell>
          <cell r="H216">
            <v>59170</v>
          </cell>
          <cell r="I216">
            <v>4684</v>
          </cell>
          <cell r="J216">
            <v>7.3354840730416262</v>
          </cell>
        </row>
        <row r="217">
          <cell r="E217">
            <v>2014</v>
          </cell>
          <cell r="F217" t="str">
            <v>Aug</v>
          </cell>
          <cell r="G217">
            <v>64576</v>
          </cell>
          <cell r="H217">
            <v>59922</v>
          </cell>
          <cell r="I217">
            <v>4654</v>
          </cell>
          <cell r="J217">
            <v>7.2070118929633296</v>
          </cell>
        </row>
        <row r="218">
          <cell r="E218">
            <v>2014</v>
          </cell>
          <cell r="F218" t="str">
            <v>Sep</v>
          </cell>
          <cell r="G218">
            <v>64693</v>
          </cell>
          <cell r="H218">
            <v>60347</v>
          </cell>
          <cell r="I218">
            <v>4346</v>
          </cell>
          <cell r="J218">
            <v>6.7178829239639528</v>
          </cell>
        </row>
        <row r="219">
          <cell r="E219">
            <v>2014</v>
          </cell>
          <cell r="F219" t="str">
            <v>Oct</v>
          </cell>
          <cell r="G219">
            <v>64800</v>
          </cell>
          <cell r="H219">
            <v>60342</v>
          </cell>
          <cell r="I219">
            <v>4458</v>
          </cell>
          <cell r="J219">
            <v>6.8796296296296298</v>
          </cell>
        </row>
        <row r="220">
          <cell r="E220">
            <v>2014</v>
          </cell>
          <cell r="F220" t="str">
            <v>Nov</v>
          </cell>
          <cell r="G220">
            <v>65009</v>
          </cell>
          <cell r="H220">
            <v>60629</v>
          </cell>
          <cell r="I220">
            <v>4380</v>
          </cell>
          <cell r="J220">
            <v>6.7375286498792466</v>
          </cell>
        </row>
        <row r="221">
          <cell r="E221">
            <v>2014</v>
          </cell>
          <cell r="F221" t="str">
            <v>Dec</v>
          </cell>
          <cell r="G221">
            <v>65218</v>
          </cell>
          <cell r="H221">
            <v>61010</v>
          </cell>
          <cell r="I221">
            <v>4208</v>
          </cell>
          <cell r="J221">
            <v>6.4522064460731707</v>
          </cell>
        </row>
        <row r="222">
          <cell r="E222">
            <v>2015</v>
          </cell>
          <cell r="F222" t="str">
            <v>Jan</v>
          </cell>
          <cell r="G222">
            <v>64596</v>
          </cell>
          <cell r="H222">
            <v>59952</v>
          </cell>
          <cell r="I222">
            <v>4644</v>
          </cell>
          <cell r="J222">
            <v>7.189299647036969</v>
          </cell>
        </row>
        <row r="223">
          <cell r="E223">
            <v>2015</v>
          </cell>
          <cell r="F223" t="str">
            <v>Feb</v>
          </cell>
          <cell r="G223">
            <v>63920</v>
          </cell>
          <cell r="H223">
            <v>59453</v>
          </cell>
          <cell r="I223">
            <v>4467</v>
          </cell>
          <cell r="J223">
            <v>6.9884230287859834</v>
          </cell>
        </row>
        <row r="224">
          <cell r="E224">
            <v>2015</v>
          </cell>
          <cell r="F224" t="str">
            <v>Mar</v>
          </cell>
          <cell r="G224">
            <v>64134</v>
          </cell>
          <cell r="H224">
            <v>59966</v>
          </cell>
          <cell r="I224">
            <v>4168</v>
          </cell>
          <cell r="J224">
            <v>6.4988929429008007</v>
          </cell>
        </row>
        <row r="225">
          <cell r="E225">
            <v>2015</v>
          </cell>
          <cell r="F225" t="str">
            <v>Apr</v>
          </cell>
          <cell r="G225">
            <v>63582</v>
          </cell>
          <cell r="H225">
            <v>59798</v>
          </cell>
          <cell r="I225">
            <v>3784</v>
          </cell>
          <cell r="J225">
            <v>5.951369884558523</v>
          </cell>
        </row>
        <row r="226">
          <cell r="E226">
            <v>2015</v>
          </cell>
          <cell r="F226" t="str">
            <v>May</v>
          </cell>
          <cell r="G226">
            <v>64008</v>
          </cell>
          <cell r="H226">
            <v>59916</v>
          </cell>
          <cell r="I226">
            <v>4092</v>
          </cell>
          <cell r="J226">
            <v>6.392950881139857</v>
          </cell>
        </row>
        <row r="227">
          <cell r="E227">
            <v>2015</v>
          </cell>
          <cell r="F227" t="str">
            <v>Jun</v>
          </cell>
          <cell r="G227">
            <v>64202</v>
          </cell>
          <cell r="H227">
            <v>60010</v>
          </cell>
          <cell r="I227">
            <v>4192</v>
          </cell>
          <cell r="J227">
            <v>6.5293916077380763</v>
          </cell>
        </row>
        <row r="228">
          <cell r="E228">
            <v>2015</v>
          </cell>
          <cell r="F228" t="str">
            <v>Jul</v>
          </cell>
          <cell r="G228">
            <v>63037</v>
          </cell>
          <cell r="H228">
            <v>58876</v>
          </cell>
          <cell r="I228">
            <v>4161</v>
          </cell>
          <cell r="J228">
            <v>6.6008851944096323</v>
          </cell>
        </row>
        <row r="229">
          <cell r="E229">
            <v>2015</v>
          </cell>
          <cell r="F229" t="str">
            <v>Aug</v>
          </cell>
          <cell r="G229">
            <v>63167</v>
          </cell>
          <cell r="H229">
            <v>59358</v>
          </cell>
          <cell r="I229">
            <v>3809</v>
          </cell>
          <cell r="J229">
            <v>6.0300473348425614</v>
          </cell>
        </row>
        <row r="230">
          <cell r="E230">
            <v>2015</v>
          </cell>
          <cell r="F230" t="str">
            <v>Sep</v>
          </cell>
          <cell r="G230">
            <v>63175</v>
          </cell>
          <cell r="H230">
            <v>59453</v>
          </cell>
          <cell r="I230">
            <v>3722</v>
          </cell>
          <cell r="J230">
            <v>5.8915710328452713</v>
          </cell>
        </row>
        <row r="231">
          <cell r="E231">
            <v>2015</v>
          </cell>
          <cell r="F231" t="str">
            <v>Oct</v>
          </cell>
          <cell r="G231">
            <v>63615</v>
          </cell>
          <cell r="H231">
            <v>59821</v>
          </cell>
          <cell r="I231">
            <v>3794</v>
          </cell>
          <cell r="J231">
            <v>5.9640022007388191</v>
          </cell>
        </row>
        <row r="232">
          <cell r="E232">
            <v>2015</v>
          </cell>
          <cell r="F232" t="str">
            <v>Nov</v>
          </cell>
          <cell r="G232">
            <v>63454</v>
          </cell>
          <cell r="H232">
            <v>59963</v>
          </cell>
          <cell r="I232">
            <v>3491</v>
          </cell>
          <cell r="J232">
            <v>5.5016232231222606</v>
          </cell>
        </row>
        <row r="233">
          <cell r="E233">
            <v>2015</v>
          </cell>
          <cell r="F233" t="str">
            <v>Dec</v>
          </cell>
          <cell r="G233">
            <v>64073</v>
          </cell>
          <cell r="H233">
            <v>60567</v>
          </cell>
          <cell r="I233">
            <v>3506</v>
          </cell>
          <cell r="J233">
            <v>5.4718836327314158</v>
          </cell>
        </row>
        <row r="234">
          <cell r="E234">
            <v>2016</v>
          </cell>
          <cell r="F234" t="str">
            <v>Jan</v>
          </cell>
          <cell r="G234">
            <v>62762</v>
          </cell>
          <cell r="H234">
            <v>59017</v>
          </cell>
          <cell r="I234">
            <v>3745</v>
          </cell>
          <cell r="J234">
            <v>5.9669863930403748</v>
          </cell>
        </row>
        <row r="235">
          <cell r="E235">
            <v>2016</v>
          </cell>
          <cell r="F235" t="str">
            <v>Feb</v>
          </cell>
          <cell r="G235">
            <v>62596</v>
          </cell>
          <cell r="H235">
            <v>58964</v>
          </cell>
          <cell r="I235">
            <v>3632</v>
          </cell>
          <cell r="J235">
            <v>5.8022876861141288</v>
          </cell>
        </row>
        <row r="236">
          <cell r="E236">
            <v>2016</v>
          </cell>
          <cell r="F236" t="str">
            <v>Mar</v>
          </cell>
          <cell r="G236">
            <v>62762</v>
          </cell>
          <cell r="H236">
            <v>59165</v>
          </cell>
          <cell r="I236">
            <v>3597</v>
          </cell>
          <cell r="J236">
            <v>5.7311749147573376</v>
          </cell>
        </row>
        <row r="237">
          <cell r="E237">
            <v>2016</v>
          </cell>
          <cell r="F237" t="str">
            <v>Apr</v>
          </cell>
          <cell r="G237">
            <v>62546</v>
          </cell>
          <cell r="H237">
            <v>59503</v>
          </cell>
          <cell r="I237">
            <v>3043</v>
          </cell>
          <cell r="J237">
            <v>4.865219198669779</v>
          </cell>
        </row>
        <row r="238">
          <cell r="E238">
            <v>2016</v>
          </cell>
          <cell r="F238" t="str">
            <v>May</v>
          </cell>
          <cell r="G238">
            <v>62806</v>
          </cell>
          <cell r="H238">
            <v>59760</v>
          </cell>
          <cell r="I238">
            <v>3046</v>
          </cell>
          <cell r="J238">
            <v>4.8498551093844533</v>
          </cell>
        </row>
        <row r="239">
          <cell r="E239">
            <v>2016</v>
          </cell>
          <cell r="F239" t="str">
            <v>Jun</v>
          </cell>
          <cell r="G239">
            <v>63148</v>
          </cell>
          <cell r="H239">
            <v>59636</v>
          </cell>
          <cell r="I239">
            <v>3512</v>
          </cell>
          <cell r="J239">
            <v>5.5615379742826381</v>
          </cell>
        </row>
        <row r="240">
          <cell r="E240">
            <v>2016</v>
          </cell>
          <cell r="F240" t="str">
            <v>Jul</v>
          </cell>
          <cell r="G240">
            <v>62155</v>
          </cell>
          <cell r="H240">
            <v>58689</v>
          </cell>
          <cell r="I240">
            <v>3466</v>
          </cell>
          <cell r="J240">
            <v>5.5763816265787147</v>
          </cell>
        </row>
        <row r="241">
          <cell r="E241">
            <v>2016</v>
          </cell>
          <cell r="F241" t="str">
            <v>Aug</v>
          </cell>
          <cell r="G241">
            <v>62742</v>
          </cell>
          <cell r="H241">
            <v>59440</v>
          </cell>
          <cell r="I241">
            <v>3302</v>
          </cell>
          <cell r="J241">
            <v>5.2628223518536226</v>
          </cell>
        </row>
        <row r="242">
          <cell r="E242">
            <v>2016</v>
          </cell>
          <cell r="F242" t="str">
            <v>Sep</v>
          </cell>
          <cell r="G242">
            <v>61947</v>
          </cell>
          <cell r="H242">
            <v>58891</v>
          </cell>
          <cell r="I242">
            <v>3056</v>
          </cell>
          <cell r="J242">
            <v>4.9332493906081014</v>
          </cell>
        </row>
        <row r="243">
          <cell r="E243">
            <v>2016</v>
          </cell>
          <cell r="F243" t="str">
            <v>Oct</v>
          </cell>
          <cell r="G243">
            <v>62109</v>
          </cell>
          <cell r="H243">
            <v>59103</v>
          </cell>
          <cell r="I243">
            <v>3006</v>
          </cell>
          <cell r="J243">
            <v>4.8398782785103611</v>
          </cell>
        </row>
        <row r="244">
          <cell r="E244">
            <v>2016</v>
          </cell>
          <cell r="F244" t="str">
            <v>Nov</v>
          </cell>
          <cell r="G244">
            <v>61721</v>
          </cell>
          <cell r="H244">
            <v>58982</v>
          </cell>
          <cell r="I244">
            <v>2739</v>
          </cell>
          <cell r="J244">
            <v>4.437711637854215</v>
          </cell>
        </row>
        <row r="245">
          <cell r="E245">
            <v>2016</v>
          </cell>
          <cell r="F245" t="str">
            <v>Dec</v>
          </cell>
          <cell r="G245">
            <v>62401</v>
          </cell>
          <cell r="H245">
            <v>59475</v>
          </cell>
          <cell r="I245">
            <v>2926</v>
          </cell>
          <cell r="J245">
            <v>4.6890274194323807</v>
          </cell>
        </row>
        <row r="246">
          <cell r="E246">
            <v>2017</v>
          </cell>
          <cell r="F246" t="str">
            <v>Jan</v>
          </cell>
          <cell r="G246">
            <v>61867</v>
          </cell>
          <cell r="H246">
            <v>58620</v>
          </cell>
          <cell r="I246">
            <v>3247</v>
          </cell>
          <cell r="J246">
            <v>5.2483553429130234</v>
          </cell>
        </row>
        <row r="247">
          <cell r="E247">
            <v>2017</v>
          </cell>
          <cell r="F247" t="str">
            <v>Feb</v>
          </cell>
          <cell r="G247">
            <v>61732</v>
          </cell>
          <cell r="H247">
            <v>58677</v>
          </cell>
          <cell r="I247">
            <v>3055</v>
          </cell>
          <cell r="J247">
            <v>4.9488109894382166</v>
          </cell>
        </row>
        <row r="248">
          <cell r="E248">
            <v>2017</v>
          </cell>
          <cell r="F248" t="str">
            <v>Mar</v>
          </cell>
          <cell r="G248">
            <v>61695</v>
          </cell>
          <cell r="H248">
            <v>58996</v>
          </cell>
          <cell r="I248">
            <v>2699</v>
          </cell>
          <cell r="J248">
            <v>4.3747467379852498</v>
          </cell>
        </row>
        <row r="249">
          <cell r="E249">
            <v>2017</v>
          </cell>
          <cell r="F249" t="str">
            <v>Apr</v>
          </cell>
          <cell r="G249">
            <v>61344</v>
          </cell>
          <cell r="H249">
            <v>59056</v>
          </cell>
          <cell r="I249">
            <v>2288</v>
          </cell>
          <cell r="J249">
            <v>3.7297861241523211</v>
          </cell>
        </row>
        <row r="250">
          <cell r="E250">
            <v>2017</v>
          </cell>
          <cell r="F250" t="str">
            <v>May</v>
          </cell>
          <cell r="G250">
            <v>61060</v>
          </cell>
          <cell r="H250">
            <v>58567</v>
          </cell>
          <cell r="I250">
            <v>2493</v>
          </cell>
          <cell r="J250">
            <v>4.0828693088765151</v>
          </cell>
        </row>
        <row r="251">
          <cell r="E251">
            <v>2017</v>
          </cell>
          <cell r="F251" t="str">
            <v>Jun</v>
          </cell>
          <cell r="G251">
            <v>61609</v>
          </cell>
          <cell r="H251">
            <v>58720</v>
          </cell>
          <cell r="I251">
            <v>2889</v>
          </cell>
          <cell r="J251">
            <v>4.6892499472479674</v>
          </cell>
        </row>
        <row r="252">
          <cell r="E252">
            <v>2017</v>
          </cell>
          <cell r="F252" t="str">
            <v>Jul</v>
          </cell>
          <cell r="G252">
            <v>60496</v>
          </cell>
          <cell r="H252">
            <v>57539</v>
          </cell>
          <cell r="I252">
            <v>2957</v>
          </cell>
          <cell r="J252">
            <v>4.8879264744776521</v>
          </cell>
        </row>
        <row r="253">
          <cell r="E253">
            <v>2017</v>
          </cell>
          <cell r="F253" t="str">
            <v>Aug</v>
          </cell>
          <cell r="G253">
            <v>60815</v>
          </cell>
          <cell r="H253">
            <v>58021</v>
          </cell>
          <cell r="I253">
            <v>2794</v>
          </cell>
          <cell r="J253">
            <v>4.5942612842226422</v>
          </cell>
        </row>
        <row r="254">
          <cell r="E254">
            <v>2017</v>
          </cell>
          <cell r="F254" t="str">
            <v>Sep</v>
          </cell>
          <cell r="G254">
            <v>60982</v>
          </cell>
          <cell r="H254">
            <v>58444</v>
          </cell>
          <cell r="I254">
            <v>2538</v>
          </cell>
          <cell r="J254">
            <v>4.1618838345741356</v>
          </cell>
        </row>
        <row r="255">
          <cell r="E255">
            <v>2017</v>
          </cell>
          <cell r="F255" t="str">
            <v>Oct</v>
          </cell>
          <cell r="G255">
            <v>60673</v>
          </cell>
          <cell r="H255">
            <v>58112</v>
          </cell>
          <cell r="I255">
            <v>2561</v>
          </cell>
          <cell r="J255">
            <v>4.2209879188436368</v>
          </cell>
        </row>
        <row r="256">
          <cell r="E256">
            <v>2017</v>
          </cell>
          <cell r="F256" t="str">
            <v>Nov</v>
          </cell>
          <cell r="G256">
            <v>60441</v>
          </cell>
          <cell r="H256">
            <v>57874</v>
          </cell>
          <cell r="I256">
            <v>2567</v>
          </cell>
          <cell r="J256">
            <v>4.2471170232127191</v>
          </cell>
        </row>
        <row r="257">
          <cell r="E257">
            <v>2017</v>
          </cell>
          <cell r="F257" t="str">
            <v>Dec</v>
          </cell>
          <cell r="G257">
            <v>60840</v>
          </cell>
          <cell r="H257">
            <v>58280</v>
          </cell>
          <cell r="I257">
            <v>2560</v>
          </cell>
          <cell r="J257">
            <v>4.2077580539118999</v>
          </cell>
        </row>
        <row r="258">
          <cell r="E258">
            <v>2018</v>
          </cell>
          <cell r="F258" t="str">
            <v>Jan</v>
          </cell>
          <cell r="G258">
            <v>61031</v>
          </cell>
          <cell r="H258">
            <v>58158</v>
          </cell>
          <cell r="I258">
            <v>2873</v>
          </cell>
          <cell r="J258">
            <v>4.7074437580901511</v>
          </cell>
        </row>
        <row r="259">
          <cell r="E259">
            <v>2018</v>
          </cell>
          <cell r="F259" t="str">
            <v>Feb</v>
          </cell>
          <cell r="G259">
            <v>61011</v>
          </cell>
          <cell r="H259">
            <v>58428</v>
          </cell>
          <cell r="I259">
            <v>2583</v>
          </cell>
          <cell r="J259">
            <v>4.2336627821212556</v>
          </cell>
        </row>
        <row r="260">
          <cell r="E260">
            <v>2018</v>
          </cell>
          <cell r="F260" t="str">
            <v>Mar</v>
          </cell>
          <cell r="G260">
            <v>60751</v>
          </cell>
          <cell r="H260">
            <v>58520</v>
          </cell>
          <cell r="I260">
            <v>2231</v>
          </cell>
          <cell r="J260">
            <v>3.672367533044723</v>
          </cell>
        </row>
        <row r="261">
          <cell r="E261">
            <v>2018</v>
          </cell>
          <cell r="F261" t="str">
            <v>Apr</v>
          </cell>
          <cell r="G261">
            <v>60500</v>
          </cell>
          <cell r="H261">
            <v>58910</v>
          </cell>
          <cell r="I261">
            <v>1590</v>
          </cell>
          <cell r="J261">
            <v>2.6280991735537191</v>
          </cell>
        </row>
        <row r="262">
          <cell r="E262">
            <v>2018</v>
          </cell>
          <cell r="F262" t="str">
            <v>May</v>
          </cell>
          <cell r="G262">
            <v>60904</v>
          </cell>
          <cell r="H262">
            <v>59099</v>
          </cell>
          <cell r="I262">
            <v>1805</v>
          </cell>
          <cell r="J262">
            <v>2.9636805464337321</v>
          </cell>
        </row>
        <row r="263">
          <cell r="E263">
            <v>2018</v>
          </cell>
          <cell r="F263" t="str">
            <v>Jun</v>
          </cell>
          <cell r="G263">
            <v>61704</v>
          </cell>
          <cell r="H263">
            <v>59340</v>
          </cell>
          <cell r="I263">
            <v>2364</v>
          </cell>
          <cell r="J263">
            <v>3.83119408790354</v>
          </cell>
        </row>
        <row r="264">
          <cell r="E264">
            <v>2018</v>
          </cell>
          <cell r="F264" t="str">
            <v>Jul</v>
          </cell>
          <cell r="G264">
            <v>60498</v>
          </cell>
          <cell r="H264">
            <v>58115</v>
          </cell>
          <cell r="I264">
            <v>2383</v>
          </cell>
          <cell r="J264">
            <v>3.9389731891963371</v>
          </cell>
        </row>
        <row r="265">
          <cell r="E265">
            <v>2018</v>
          </cell>
          <cell r="F265" t="str">
            <v>Aug</v>
          </cell>
          <cell r="G265">
            <v>60862</v>
          </cell>
          <cell r="H265">
            <v>58638</v>
          </cell>
          <cell r="I265">
            <v>2224</v>
          </cell>
          <cell r="J265">
            <v>3.6541684466497979</v>
          </cell>
        </row>
        <row r="266">
          <cell r="E266">
            <v>2018</v>
          </cell>
          <cell r="F266" t="str">
            <v>Sep</v>
          </cell>
          <cell r="G266">
            <v>61197</v>
          </cell>
          <cell r="H266">
            <v>59221</v>
          </cell>
          <cell r="I266">
            <v>1976</v>
          </cell>
          <cell r="J266">
            <v>3.2289164501527861</v>
          </cell>
        </row>
        <row r="267">
          <cell r="E267">
            <v>2018</v>
          </cell>
          <cell r="F267" t="str">
            <v>Oct</v>
          </cell>
          <cell r="G267">
            <v>61436</v>
          </cell>
          <cell r="H267">
            <v>59296</v>
          </cell>
          <cell r="I267">
            <v>2140</v>
          </cell>
          <cell r="J267">
            <v>3.483299693990495</v>
          </cell>
        </row>
        <row r="268">
          <cell r="E268">
            <v>2018</v>
          </cell>
          <cell r="F268" t="str">
            <v>Nov</v>
          </cell>
          <cell r="G268">
            <v>61593</v>
          </cell>
          <cell r="H268">
            <v>59586</v>
          </cell>
          <cell r="I268">
            <v>2007</v>
          </cell>
          <cell r="J268">
            <v>3.2584871657493548</v>
          </cell>
        </row>
        <row r="269">
          <cell r="E269">
            <v>2018</v>
          </cell>
          <cell r="F269" t="str">
            <v>Dec</v>
          </cell>
          <cell r="G269">
            <v>62103</v>
          </cell>
          <cell r="H269">
            <v>60041</v>
          </cell>
          <cell r="I269">
            <v>2062</v>
          </cell>
          <cell r="J269">
            <v>3.3202904851617481</v>
          </cell>
        </row>
        <row r="270">
          <cell r="E270">
            <v>2019</v>
          </cell>
          <cell r="F270" t="str">
            <v>Jan</v>
          </cell>
          <cell r="G270">
            <v>62266</v>
          </cell>
          <cell r="H270">
            <v>59863</v>
          </cell>
          <cell r="I270">
            <v>2403</v>
          </cell>
          <cell r="J270">
            <v>3.8592490283621879</v>
          </cell>
        </row>
        <row r="271">
          <cell r="E271">
            <v>2019</v>
          </cell>
          <cell r="F271" t="str">
            <v>Feb</v>
          </cell>
          <cell r="G271">
            <v>62358</v>
          </cell>
          <cell r="H271">
            <v>60127</v>
          </cell>
          <cell r="I271">
            <v>2231</v>
          </cell>
          <cell r="J271">
            <v>3.577728599377787</v>
          </cell>
        </row>
        <row r="272">
          <cell r="E272">
            <v>2019</v>
          </cell>
          <cell r="F272" t="str">
            <v>Mar</v>
          </cell>
          <cell r="G272">
            <v>62009</v>
          </cell>
          <cell r="H272">
            <v>59832</v>
          </cell>
          <cell r="I272">
            <v>2177</v>
          </cell>
          <cell r="J272">
            <v>3.510780693125191</v>
          </cell>
        </row>
        <row r="273">
          <cell r="E273">
            <v>2019</v>
          </cell>
          <cell r="F273" t="str">
            <v>Apr</v>
          </cell>
          <cell r="G273">
            <v>62029</v>
          </cell>
          <cell r="H273">
            <v>60327</v>
          </cell>
          <cell r="I273">
            <v>1702</v>
          </cell>
          <cell r="J273">
            <v>2.743877863579939</v>
          </cell>
        </row>
        <row r="274">
          <cell r="E274">
            <v>2019</v>
          </cell>
          <cell r="F274" t="str">
            <v>May</v>
          </cell>
          <cell r="G274">
            <v>62347</v>
          </cell>
          <cell r="H274">
            <v>60550</v>
          </cell>
          <cell r="I274">
            <v>1797</v>
          </cell>
          <cell r="J274">
            <v>2.8822557621056348</v>
          </cell>
        </row>
        <row r="275">
          <cell r="E275">
            <v>2019</v>
          </cell>
          <cell r="F275" t="str">
            <v>Jun</v>
          </cell>
          <cell r="G275">
            <v>62168</v>
          </cell>
          <cell r="H275">
            <v>60129</v>
          </cell>
          <cell r="I275">
            <v>2039</v>
          </cell>
          <cell r="J275">
            <v>3.2798224166773902</v>
          </cell>
        </row>
        <row r="276">
          <cell r="E276">
            <v>2019</v>
          </cell>
          <cell r="F276" t="str">
            <v>Jul</v>
          </cell>
          <cell r="G276">
            <v>61180</v>
          </cell>
          <cell r="H276">
            <v>59287</v>
          </cell>
          <cell r="I276">
            <v>1893</v>
          </cell>
          <cell r="J276">
            <v>3.0941484145145468</v>
          </cell>
        </row>
        <row r="277">
          <cell r="E277">
            <v>2019</v>
          </cell>
          <cell r="F277" t="str">
            <v>Aug</v>
          </cell>
          <cell r="G277">
            <v>61573</v>
          </cell>
          <cell r="H277">
            <v>59894</v>
          </cell>
          <cell r="I277">
            <v>1679</v>
          </cell>
          <cell r="J277">
            <v>2.7268445584915471</v>
          </cell>
        </row>
        <row r="278">
          <cell r="E278">
            <v>2019</v>
          </cell>
          <cell r="F278" t="str">
            <v>Sep</v>
          </cell>
          <cell r="G278">
            <v>61014</v>
          </cell>
          <cell r="H278">
            <v>59764</v>
          </cell>
          <cell r="I278">
            <v>1250</v>
          </cell>
          <cell r="J278">
            <v>2.0487101321008292</v>
          </cell>
        </row>
        <row r="279">
          <cell r="E279">
            <v>2019</v>
          </cell>
          <cell r="F279" t="str">
            <v>Oct</v>
          </cell>
          <cell r="G279">
            <v>61894</v>
          </cell>
          <cell r="H279">
            <v>60282</v>
          </cell>
          <cell r="I279">
            <v>1612</v>
          </cell>
          <cell r="J279">
            <v>2.6044527740976511</v>
          </cell>
        </row>
        <row r="280">
          <cell r="E280">
            <v>2019</v>
          </cell>
          <cell r="F280" t="str">
            <v>Nov</v>
          </cell>
          <cell r="G280">
            <v>61902</v>
          </cell>
          <cell r="H280">
            <v>60253</v>
          </cell>
          <cell r="I280">
            <v>1649</v>
          </cell>
          <cell r="J280">
            <v>2.6638880811605441</v>
          </cell>
        </row>
        <row r="281">
          <cell r="E281">
            <v>2019</v>
          </cell>
          <cell r="F281" t="str">
            <v>Dec</v>
          </cell>
          <cell r="G281">
            <v>62135</v>
          </cell>
          <cell r="H281">
            <v>60407</v>
          </cell>
          <cell r="I281">
            <v>1728</v>
          </cell>
          <cell r="J281">
            <v>2.7810412810815159</v>
          </cell>
        </row>
        <row r="282">
          <cell r="E282">
            <v>2020</v>
          </cell>
          <cell r="F282" t="str">
            <v>Jan</v>
          </cell>
          <cell r="G282">
            <v>61381</v>
          </cell>
          <cell r="H282">
            <v>59257</v>
          </cell>
          <cell r="I282">
            <v>2124</v>
          </cell>
          <cell r="J282">
            <v>3.460354181261303</v>
          </cell>
        </row>
        <row r="283">
          <cell r="E283">
            <v>2020</v>
          </cell>
          <cell r="F283" t="str">
            <v>Feb</v>
          </cell>
          <cell r="G283">
            <v>61746</v>
          </cell>
          <cell r="H283">
            <v>59572</v>
          </cell>
          <cell r="I283">
            <v>2174</v>
          </cell>
          <cell r="J283">
            <v>3.5208758462086611</v>
          </cell>
        </row>
        <row r="284">
          <cell r="E284">
            <v>2020</v>
          </cell>
          <cell r="F284" t="str">
            <v>Mar</v>
          </cell>
          <cell r="G284">
            <v>61182</v>
          </cell>
          <cell r="H284">
            <v>58799</v>
          </cell>
          <cell r="I284">
            <v>2383</v>
          </cell>
          <cell r="J284">
            <v>3.8949364192082641</v>
          </cell>
        </row>
        <row r="285">
          <cell r="E285">
            <v>2020</v>
          </cell>
          <cell r="F285" t="str">
            <v>Apr</v>
          </cell>
          <cell r="G285">
            <v>62057</v>
          </cell>
          <cell r="H285">
            <v>55845</v>
          </cell>
          <cell r="I285">
            <v>6212</v>
          </cell>
          <cell r="J285">
            <v>10.01015195707172</v>
          </cell>
        </row>
        <row r="286">
          <cell r="E286">
            <v>2020</v>
          </cell>
          <cell r="F286" t="str">
            <v>May</v>
          </cell>
          <cell r="G286">
            <v>61924</v>
          </cell>
          <cell r="H286">
            <v>56647</v>
          </cell>
          <cell r="I286">
            <v>5277</v>
          </cell>
          <cell r="J286">
            <v>8.5217363219430275</v>
          </cell>
        </row>
        <row r="287">
          <cell r="E287">
            <v>2020</v>
          </cell>
          <cell r="F287" t="str">
            <v>Jun</v>
          </cell>
          <cell r="G287">
            <v>61312</v>
          </cell>
          <cell r="H287">
            <v>56580</v>
          </cell>
          <cell r="I287">
            <v>4732</v>
          </cell>
          <cell r="J287">
            <v>7.7179018789144047</v>
          </cell>
        </row>
        <row r="288">
          <cell r="E288">
            <v>2020</v>
          </cell>
          <cell r="F288" t="str">
            <v>Jul</v>
          </cell>
          <cell r="G288">
            <v>60357</v>
          </cell>
          <cell r="H288">
            <v>55917</v>
          </cell>
          <cell r="I288">
            <v>4440</v>
          </cell>
          <cell r="J288">
            <v>7.35623042894776</v>
          </cell>
        </row>
        <row r="289">
          <cell r="E289">
            <v>2020</v>
          </cell>
          <cell r="F289" t="str">
            <v>Aug</v>
          </cell>
          <cell r="G289">
            <v>61575</v>
          </cell>
          <cell r="H289">
            <v>58044</v>
          </cell>
          <cell r="I289">
            <v>3531</v>
          </cell>
          <cell r="J289">
            <v>5.7344701583434832</v>
          </cell>
        </row>
        <row r="290">
          <cell r="E290">
            <v>2020</v>
          </cell>
          <cell r="F290" t="str">
            <v>Sep</v>
          </cell>
          <cell r="G290">
            <v>61249</v>
          </cell>
          <cell r="H290">
            <v>57850</v>
          </cell>
          <cell r="I290">
            <v>3399</v>
          </cell>
          <cell r="J290">
            <v>5.5494783588303482</v>
          </cell>
        </row>
        <row r="291">
          <cell r="E291">
            <v>2020</v>
          </cell>
          <cell r="F291" t="str">
            <v>Oct</v>
          </cell>
          <cell r="G291">
            <v>62182</v>
          </cell>
          <cell r="H291">
            <v>58976</v>
          </cell>
          <cell r="I291">
            <v>3206</v>
          </cell>
          <cell r="J291">
            <v>5.1558328776816449</v>
          </cell>
        </row>
        <row r="292">
          <cell r="E292">
            <v>2020</v>
          </cell>
          <cell r="F292" t="str">
            <v>Nov</v>
          </cell>
          <cell r="G292">
            <v>61393</v>
          </cell>
          <cell r="H292">
            <v>58292</v>
          </cell>
          <cell r="I292">
            <v>3101</v>
          </cell>
          <cell r="J292">
            <v>5.0510644536022022</v>
          </cell>
        </row>
        <row r="293">
          <cell r="E293">
            <v>2020</v>
          </cell>
          <cell r="F293" t="str">
            <v>Dec</v>
          </cell>
          <cell r="G293">
            <v>61380</v>
          </cell>
          <cell r="H293">
            <v>58240</v>
          </cell>
          <cell r="I293">
            <v>3140</v>
          </cell>
          <cell r="J293">
            <v>5.1156728576083417</v>
          </cell>
        </row>
        <row r="294">
          <cell r="E294">
            <v>2021</v>
          </cell>
          <cell r="F294" t="str">
            <v>Jan</v>
          </cell>
          <cell r="G294">
            <v>61114</v>
          </cell>
          <cell r="H294">
            <v>57890</v>
          </cell>
          <cell r="I294">
            <v>3224</v>
          </cell>
          <cell r="J294">
            <v>5.2753869817063199</v>
          </cell>
        </row>
        <row r="295">
          <cell r="E295">
            <v>2021</v>
          </cell>
          <cell r="F295" t="str">
            <v>Feb</v>
          </cell>
          <cell r="G295">
            <v>61533</v>
          </cell>
          <cell r="H295">
            <v>58394</v>
          </cell>
          <cell r="I295">
            <v>3139</v>
          </cell>
          <cell r="J295">
            <v>5.101327742837177</v>
          </cell>
        </row>
        <row r="296">
          <cell r="E296">
            <v>2021</v>
          </cell>
          <cell r="F296" t="str">
            <v>Mar</v>
          </cell>
          <cell r="G296">
            <v>61560</v>
          </cell>
          <cell r="H296">
            <v>58680</v>
          </cell>
          <cell r="I296">
            <v>2880</v>
          </cell>
          <cell r="J296">
            <v>4.6783625730994149</v>
          </cell>
        </row>
        <row r="297">
          <cell r="E297">
            <v>2021</v>
          </cell>
          <cell r="F297" t="str">
            <v>Apr</v>
          </cell>
          <cell r="G297">
            <v>61293</v>
          </cell>
          <cell r="H297">
            <v>58885</v>
          </cell>
          <cell r="I297">
            <v>2408</v>
          </cell>
          <cell r="J297">
            <v>3.9286704843946292</v>
          </cell>
        </row>
        <row r="298">
          <cell r="E298">
            <v>2021</v>
          </cell>
          <cell r="F298" t="str">
            <v>May</v>
          </cell>
          <cell r="G298">
            <v>61179</v>
          </cell>
          <cell r="H298">
            <v>58861</v>
          </cell>
          <cell r="I298">
            <v>2318</v>
          </cell>
          <cell r="J298">
            <v>3.7888818058484119</v>
          </cell>
        </row>
        <row r="299">
          <cell r="E299">
            <v>2021</v>
          </cell>
          <cell r="F299" t="str">
            <v>Jun</v>
          </cell>
          <cell r="G299">
            <v>61327</v>
          </cell>
          <cell r="H299">
            <v>58382</v>
          </cell>
          <cell r="I299">
            <v>2945</v>
          </cell>
          <cell r="J299">
            <v>4.8021263065207824</v>
          </cell>
        </row>
        <row r="300">
          <cell r="E300">
            <v>2021</v>
          </cell>
          <cell r="F300" t="str">
            <v>Jul</v>
          </cell>
          <cell r="G300">
            <v>60373</v>
          </cell>
          <cell r="H300">
            <v>57634</v>
          </cell>
          <cell r="I300">
            <v>2739</v>
          </cell>
          <cell r="J300">
            <v>4.5367962499792958</v>
          </cell>
        </row>
        <row r="301">
          <cell r="E301">
            <v>2021</v>
          </cell>
          <cell r="F301" t="str">
            <v>Aug</v>
          </cell>
          <cell r="G301">
            <v>60682</v>
          </cell>
          <cell r="H301">
            <v>58132</v>
          </cell>
          <cell r="I301">
            <v>2550</v>
          </cell>
          <cell r="J301">
            <v>4.2022346000461424</v>
          </cell>
        </row>
        <row r="302">
          <cell r="E302">
            <v>2021</v>
          </cell>
          <cell r="F302" t="str">
            <v>Sep</v>
          </cell>
          <cell r="G302">
            <v>59936</v>
          </cell>
          <cell r="H302">
            <v>57798</v>
          </cell>
          <cell r="I302">
            <v>2138</v>
          </cell>
          <cell r="J302">
            <v>3.567138280832888</v>
          </cell>
        </row>
        <row r="303">
          <cell r="E303">
            <v>2021</v>
          </cell>
          <cell r="F303" t="str">
            <v>Oct</v>
          </cell>
          <cell r="G303">
            <v>60447</v>
          </cell>
          <cell r="H303">
            <v>58321</v>
          </cell>
          <cell r="I303">
            <v>2126</v>
          </cell>
          <cell r="J303">
            <v>3.5171307095472071</v>
          </cell>
        </row>
        <row r="304">
          <cell r="E304">
            <v>2021</v>
          </cell>
          <cell r="F304" t="str">
            <v>Nov</v>
          </cell>
          <cell r="G304">
            <v>60257</v>
          </cell>
          <cell r="H304">
            <v>58240</v>
          </cell>
          <cell r="I304">
            <v>2017</v>
          </cell>
          <cell r="J304">
            <v>3.347328941035896</v>
          </cell>
        </row>
        <row r="305">
          <cell r="E305">
            <v>2021</v>
          </cell>
          <cell r="F305" t="str">
            <v>Dec</v>
          </cell>
          <cell r="G305">
            <v>60575</v>
          </cell>
          <cell r="H305">
            <v>58645</v>
          </cell>
          <cell r="I305">
            <v>1930</v>
          </cell>
          <cell r="J305">
            <v>3.1861328931077169</v>
          </cell>
        </row>
        <row r="306">
          <cell r="E306">
            <v>2022</v>
          </cell>
          <cell r="F306" t="str">
            <v>Jan</v>
          </cell>
          <cell r="G306">
            <v>60184</v>
          </cell>
          <cell r="H306">
            <v>57815</v>
          </cell>
          <cell r="I306">
            <v>2369</v>
          </cell>
          <cell r="J306">
            <v>3.9362621294696272</v>
          </cell>
        </row>
        <row r="307">
          <cell r="E307">
            <v>2022</v>
          </cell>
          <cell r="F307" t="str">
            <v>Feb</v>
          </cell>
          <cell r="G307">
            <v>60676</v>
          </cell>
          <cell r="H307">
            <v>58243</v>
          </cell>
          <cell r="I307">
            <v>2433</v>
          </cell>
          <cell r="J307">
            <v>4.0098226646450001</v>
          </cell>
        </row>
        <row r="308">
          <cell r="E308">
            <v>2022</v>
          </cell>
          <cell r="F308" t="str">
            <v>Mar</v>
          </cell>
          <cell r="G308">
            <v>60973</v>
          </cell>
          <cell r="H308">
            <v>58929</v>
          </cell>
          <cell r="I308">
            <v>2044</v>
          </cell>
          <cell r="J308">
            <v>3.3523034785888828</v>
          </cell>
        </row>
        <row r="309">
          <cell r="E309">
            <v>2022</v>
          </cell>
          <cell r="F309" t="str">
            <v>Apr</v>
          </cell>
          <cell r="G309">
            <v>60576</v>
          </cell>
          <cell r="H309">
            <v>58895</v>
          </cell>
          <cell r="I309">
            <v>1681</v>
          </cell>
          <cell r="J309">
            <v>2.7750264131008979</v>
          </cell>
        </row>
        <row r="310">
          <cell r="E310">
            <v>2022</v>
          </cell>
          <cell r="F310" t="str">
            <v>May</v>
          </cell>
          <cell r="G310">
            <v>60760</v>
          </cell>
          <cell r="H310">
            <v>58831</v>
          </cell>
          <cell r="I310">
            <v>1929</v>
          </cell>
          <cell r="J310">
            <v>3.1747860434496382</v>
          </cell>
        </row>
        <row r="311">
          <cell r="E311">
            <v>2022</v>
          </cell>
          <cell r="F311" t="str">
            <v>Jun</v>
          </cell>
          <cell r="G311">
            <v>61114</v>
          </cell>
          <cell r="H311">
            <v>58763</v>
          </cell>
          <cell r="I311">
            <v>2351</v>
          </cell>
          <cell r="J311">
            <v>3.846909055208299</v>
          </cell>
        </row>
        <row r="312">
          <cell r="E312">
            <v>2022</v>
          </cell>
          <cell r="F312" t="str">
            <v>Jul</v>
          </cell>
          <cell r="G312">
            <v>59815</v>
          </cell>
          <cell r="H312">
            <v>57591</v>
          </cell>
          <cell r="I312">
            <v>2224</v>
          </cell>
          <cell r="J312">
            <v>3.7181309036194929</v>
          </cell>
        </row>
        <row r="313">
          <cell r="E313">
            <v>2022</v>
          </cell>
          <cell r="F313" t="str">
            <v>Aug</v>
          </cell>
          <cell r="G313">
            <v>60755</v>
          </cell>
          <cell r="H313">
            <v>58444</v>
          </cell>
          <cell r="I313">
            <v>2311</v>
          </cell>
          <cell r="J313">
            <v>3.8038021562011362</v>
          </cell>
        </row>
        <row r="314">
          <cell r="E314">
            <v>2022</v>
          </cell>
          <cell r="F314" t="str">
            <v>Sep</v>
          </cell>
          <cell r="G314">
            <v>60645</v>
          </cell>
          <cell r="H314">
            <v>58551</v>
          </cell>
          <cell r="I314">
            <v>2094</v>
          </cell>
          <cell r="J314">
            <v>3.4528815236210741</v>
          </cell>
        </row>
        <row r="315">
          <cell r="E315">
            <v>2022</v>
          </cell>
          <cell r="F315" t="str">
            <v>Oct</v>
          </cell>
          <cell r="G315">
            <v>60489</v>
          </cell>
          <cell r="H315">
            <v>58202</v>
          </cell>
          <cell r="I315">
            <v>2287</v>
          </cell>
          <cell r="J315">
            <v>3.7808527170229298</v>
          </cell>
        </row>
        <row r="316">
          <cell r="E316">
            <v>2022</v>
          </cell>
          <cell r="F316" t="str">
            <v>Nov</v>
          </cell>
          <cell r="G316">
            <v>59777</v>
          </cell>
          <cell r="H316">
            <v>57812</v>
          </cell>
          <cell r="I316">
            <v>1965</v>
          </cell>
          <cell r="J316">
            <v>3.2872174916774011</v>
          </cell>
        </row>
        <row r="317">
          <cell r="E317">
            <v>2022</v>
          </cell>
          <cell r="F317" t="str">
            <v>Dec</v>
          </cell>
          <cell r="G317">
            <v>60502</v>
          </cell>
          <cell r="H317">
            <v>58531</v>
          </cell>
          <cell r="I317">
            <v>1971</v>
          </cell>
          <cell r="J317">
            <v>3.2577435456679118</v>
          </cell>
        </row>
        <row r="318">
          <cell r="E318">
            <v>2023</v>
          </cell>
          <cell r="F318" t="str">
            <v>Jan</v>
          </cell>
          <cell r="G318">
            <v>60254</v>
          </cell>
          <cell r="H318">
            <v>57942</v>
          </cell>
          <cell r="I318">
            <v>2312</v>
          </cell>
          <cell r="J318">
            <v>3.8370896537989179</v>
          </cell>
        </row>
        <row r="319">
          <cell r="E319">
            <v>2023</v>
          </cell>
          <cell r="F319" t="str">
            <v>Feb</v>
          </cell>
          <cell r="G319">
            <v>60879</v>
          </cell>
          <cell r="H319">
            <v>58489</v>
          </cell>
          <cell r="I319">
            <v>2390</v>
          </cell>
          <cell r="J319">
            <v>3.9258200693178269</v>
          </cell>
        </row>
        <row r="320">
          <cell r="E320">
            <v>2023</v>
          </cell>
          <cell r="F320" t="str">
            <v>Mar</v>
          </cell>
          <cell r="G320">
            <v>61242</v>
          </cell>
          <cell r="H320">
            <v>59115</v>
          </cell>
          <cell r="I320">
            <v>2127</v>
          </cell>
          <cell r="J320">
            <v>3.473106691486235</v>
          </cell>
        </row>
        <row r="321">
          <cell r="E321">
            <v>2023</v>
          </cell>
          <cell r="F321" t="str">
            <v>Apr</v>
          </cell>
          <cell r="G321">
            <v>60857</v>
          </cell>
          <cell r="H321">
            <v>59280</v>
          </cell>
          <cell r="I321">
            <v>1577</v>
          </cell>
          <cell r="J321">
            <v>2.5913206369029029</v>
          </cell>
        </row>
        <row r="322">
          <cell r="E322">
            <v>2023</v>
          </cell>
          <cell r="F322" t="str">
            <v>May</v>
          </cell>
          <cell r="G322">
            <v>61229</v>
          </cell>
          <cell r="H322">
            <v>59064</v>
          </cell>
          <cell r="I322">
            <v>2165</v>
          </cell>
          <cell r="J322">
            <v>3.5359061882441321</v>
          </cell>
        </row>
        <row r="323">
          <cell r="E323">
            <v>2023</v>
          </cell>
          <cell r="F323" t="str">
            <v>Jun</v>
          </cell>
          <cell r="G323">
            <v>61799</v>
          </cell>
          <cell r="H323">
            <v>59252</v>
          </cell>
          <cell r="I323">
            <v>2547</v>
          </cell>
          <cell r="J323">
            <v>4.1214259130406639</v>
          </cell>
        </row>
        <row r="324">
          <cell r="E324">
            <v>2023</v>
          </cell>
          <cell r="F324" t="str">
            <v>Jul</v>
          </cell>
          <cell r="G324">
            <v>60099</v>
          </cell>
          <cell r="H324">
            <v>58092</v>
          </cell>
          <cell r="I324">
            <v>2007</v>
          </cell>
          <cell r="J324">
            <v>3.339489841761095</v>
          </cell>
        </row>
        <row r="325">
          <cell r="E325">
            <v>2023</v>
          </cell>
          <cell r="F325" t="str">
            <v>Aug</v>
          </cell>
          <cell r="G325">
            <v>60806</v>
          </cell>
          <cell r="H325">
            <v>59006</v>
          </cell>
          <cell r="I325">
            <v>1800</v>
          </cell>
          <cell r="J325">
            <v>2.9602341874157161</v>
          </cell>
        </row>
        <row r="326">
          <cell r="E326">
            <v>2023</v>
          </cell>
          <cell r="F326" t="str">
            <v>Sep</v>
          </cell>
          <cell r="G326">
            <v>61254</v>
          </cell>
          <cell r="H326">
            <v>59369</v>
          </cell>
          <cell r="I326">
            <v>1885</v>
          </cell>
          <cell r="J326">
            <v>3.0773500506089402</v>
          </cell>
        </row>
        <row r="327">
          <cell r="E327">
            <v>2023</v>
          </cell>
          <cell r="F327" t="str">
            <v>Oct</v>
          </cell>
          <cell r="G327">
            <v>61422</v>
          </cell>
          <cell r="H327">
            <v>59228</v>
          </cell>
          <cell r="I327">
            <v>2194</v>
          </cell>
          <cell r="J327">
            <v>3.5720100289798449</v>
          </cell>
        </row>
        <row r="328">
          <cell r="E328">
            <v>2023</v>
          </cell>
          <cell r="F328" t="str">
            <v>Nov</v>
          </cell>
          <cell r="G328">
            <v>61605</v>
          </cell>
          <cell r="H328">
            <v>59514</v>
          </cell>
          <cell r="I328">
            <v>2091</v>
          </cell>
          <cell r="J328">
            <v>3.3942050158266368</v>
          </cell>
        </row>
        <row r="329">
          <cell r="E329">
            <v>2023</v>
          </cell>
          <cell r="F329" t="str">
            <v>Dec</v>
          </cell>
          <cell r="G329">
            <v>61006</v>
          </cell>
          <cell r="H329">
            <v>58846</v>
          </cell>
          <cell r="I329">
            <v>2160</v>
          </cell>
          <cell r="J329">
            <v>3.5406353473428851</v>
          </cell>
        </row>
        <row r="330">
          <cell r="E330">
            <v>2024</v>
          </cell>
          <cell r="F330" t="str">
            <v>Jan</v>
          </cell>
          <cell r="G330">
            <v>61475</v>
          </cell>
          <cell r="H330">
            <v>59016</v>
          </cell>
          <cell r="I330">
            <v>2459</v>
          </cell>
          <cell r="J330">
            <v>4</v>
          </cell>
        </row>
        <row r="331">
          <cell r="E331">
            <v>2024</v>
          </cell>
          <cell r="F331" t="str">
            <v>Feb</v>
          </cell>
          <cell r="G331">
            <v>62828</v>
          </cell>
          <cell r="H331">
            <v>59843</v>
          </cell>
          <cell r="I331">
            <v>2985</v>
          </cell>
          <cell r="J331">
            <v>4.7510664035143568</v>
          </cell>
        </row>
        <row r="332">
          <cell r="E332">
            <v>2024</v>
          </cell>
          <cell r="F332" t="str">
            <v>Mar</v>
          </cell>
          <cell r="G332">
            <v>62907</v>
          </cell>
          <cell r="H332">
            <v>60420</v>
          </cell>
          <cell r="I332">
            <v>2487</v>
          </cell>
          <cell r="J332">
            <v>3.9534551003862841</v>
          </cell>
        </row>
        <row r="333">
          <cell r="E333">
            <v>2024</v>
          </cell>
          <cell r="F333" t="str">
            <v>Apr</v>
          </cell>
          <cell r="G333">
            <v>62656</v>
          </cell>
          <cell r="H333">
            <v>60405</v>
          </cell>
          <cell r="I333">
            <v>2251</v>
          </cell>
          <cell r="J333">
            <v>3.5926327885597549</v>
          </cell>
        </row>
        <row r="334">
          <cell r="E334">
            <v>2024</v>
          </cell>
          <cell r="F334" t="str">
            <v>May</v>
          </cell>
          <cell r="G334">
            <v>62761</v>
          </cell>
          <cell r="H334">
            <v>60056</v>
          </cell>
          <cell r="I334">
            <v>2705</v>
          </cell>
          <cell r="J334">
            <v>4.3100014340115678</v>
          </cell>
        </row>
        <row r="335">
          <cell r="E335">
            <v>2024</v>
          </cell>
          <cell r="F335" t="str">
            <v>Jun</v>
          </cell>
          <cell r="G335">
            <v>63899</v>
          </cell>
          <cell r="H335">
            <v>60571</v>
          </cell>
          <cell r="I335">
            <v>3328</v>
          </cell>
          <cell r="J335">
            <v>5.2082192209580747</v>
          </cell>
        </row>
        <row r="336">
          <cell r="E336">
            <v>2024</v>
          </cell>
          <cell r="F336" t="str">
            <v>Jul</v>
          </cell>
          <cell r="G336">
            <v>63347</v>
          </cell>
          <cell r="H336">
            <v>59861</v>
          </cell>
          <cell r="I336">
            <v>3486</v>
          </cell>
          <cell r="J336">
            <v>5.5030230318720692</v>
          </cell>
        </row>
        <row r="337">
          <cell r="E337">
            <v>2024</v>
          </cell>
          <cell r="F337" t="str">
            <v>Aug</v>
          </cell>
          <cell r="G337">
            <v>63771</v>
          </cell>
          <cell r="H337">
            <v>60305</v>
          </cell>
          <cell r="I337">
            <v>3466</v>
          </cell>
          <cell r="J337">
            <v>5.4350723683178872</v>
          </cell>
        </row>
        <row r="338">
          <cell r="E338">
            <v>2024</v>
          </cell>
          <cell r="F338" t="str">
            <v>Sep</v>
          </cell>
          <cell r="G338">
            <v>63004</v>
          </cell>
          <cell r="H338">
            <v>60149</v>
          </cell>
          <cell r="I338">
            <v>2855</v>
          </cell>
          <cell r="J338">
            <v>4.5314583201066601</v>
          </cell>
        </row>
        <row r="339">
          <cell r="E339">
            <v>2024</v>
          </cell>
          <cell r="F339" t="str">
            <v>Oct</v>
          </cell>
          <cell r="G339">
            <v>63035</v>
          </cell>
          <cell r="H339">
            <v>59987</v>
          </cell>
          <cell r="I339">
            <v>3048</v>
          </cell>
          <cell r="J339">
            <v>4.8354088998175619</v>
          </cell>
        </row>
        <row r="340">
          <cell r="E340">
            <v>2024</v>
          </cell>
          <cell r="F340" t="str">
            <v>Nov</v>
          </cell>
          <cell r="G340">
            <v>62556</v>
          </cell>
          <cell r="H340">
            <v>59616</v>
          </cell>
          <cell r="I340">
            <v>2940</v>
          </cell>
          <cell r="J340">
            <v>4.6997889890657971</v>
          </cell>
        </row>
        <row r="341">
          <cell r="E341">
            <v>2024</v>
          </cell>
          <cell r="F341" t="str">
            <v>Dec</v>
          </cell>
          <cell r="G341">
            <v>62451</v>
          </cell>
          <cell r="H341">
            <v>59734</v>
          </cell>
          <cell r="I341">
            <v>2717</v>
          </cell>
          <cell r="J341">
            <v>4.3506108789290803</v>
          </cell>
        </row>
        <row r="342">
          <cell r="E342">
            <v>2025</v>
          </cell>
          <cell r="F342" t="str">
            <v>Jan</v>
          </cell>
          <cell r="G342">
            <v>62290</v>
          </cell>
          <cell r="H342">
            <v>59437</v>
          </cell>
          <cell r="I342">
            <v>2853</v>
          </cell>
          <cell r="J342">
            <v>4.5801894365066627</v>
          </cell>
        </row>
        <row r="343">
          <cell r="E343">
            <v>2025</v>
          </cell>
          <cell r="F343" t="str">
            <v>Feb</v>
          </cell>
          <cell r="G343">
            <v>64478</v>
          </cell>
          <cell r="H343">
            <v>61343</v>
          </cell>
          <cell r="I343">
            <v>3135</v>
          </cell>
          <cell r="J343">
            <v>4.8621235149973634</v>
          </cell>
        </row>
        <row r="344">
          <cell r="E344">
            <v>2025</v>
          </cell>
          <cell r="F344" t="str">
            <v>Mar</v>
          </cell>
          <cell r="G344">
            <v>64248</v>
          </cell>
          <cell r="H344">
            <v>61405</v>
          </cell>
          <cell r="I344">
            <v>2843</v>
          </cell>
          <cell r="J344">
            <v>4.42504046818578</v>
          </cell>
        </row>
      </sheetData>
      <sheetData sheetId="55"/>
      <sheetData sheetId="56">
        <row r="453">
          <cell r="B453" t="str">
            <v>Under Construction</v>
          </cell>
        </row>
      </sheetData>
      <sheetData sheetId="57">
        <row r="23">
          <cell r="B23" t="str">
            <v>As shown in the preceding table, the weighted average commute time in the PMA is approximately 22 minutes. More than 75 percent of PMA commuters travel under 24 minutes, indicating many households work in the local area. The average commute time across the overall nation is approximately 28 minutes.</v>
          </cell>
          <cell r="G23" t="str">
            <v xml:space="preserve">Overall, the AMI increased at an annual rate of 1.1 percent between 2010 and 2018. Over 84 percent of counties in the nation experienced an increase in AMI in 2018. This was also true in Greenwood County. However, the current AMI level remains beneath record levels reached in 2023, indicating properties placed in service prior to 2023 will be held harmless to higher rent and income limits than Subject, which will be &lt;&lt;BUILT/RENOVATED&gt;&gt; in &lt;&lt;2018&gt;&gt;. </v>
          </cell>
        </row>
        <row r="45">
          <cell r="B45" t="str">
            <v xml:space="preserve">Total crime indices in the PMA are slightly above the national average and similar to the surrounding MSA. Both geographic areas feature crime indices above the overall nation. The Subject's security features include perimeter fencing, limited access, and video surveillance. The upcoming Supply Section of this report provides a more detailed analysis of crime indices on a 0.5 mile basis. </v>
          </cell>
        </row>
      </sheetData>
      <sheetData sheetId="58">
        <row r="164">
          <cell r="B164" t="str">
            <v>$0-9,999</v>
          </cell>
          <cell r="C164">
            <v>700</v>
          </cell>
          <cell r="D164">
            <v>397.4</v>
          </cell>
          <cell r="E164">
            <v>310.39999999999998</v>
          </cell>
          <cell r="F164">
            <v>110.8</v>
          </cell>
          <cell r="G164">
            <v>92.8</v>
          </cell>
        </row>
        <row r="165">
          <cell r="B165" t="str">
            <v>$10,000-19,999</v>
          </cell>
          <cell r="C165">
            <v>744.6</v>
          </cell>
          <cell r="D165">
            <v>353</v>
          </cell>
          <cell r="E165">
            <v>208.6</v>
          </cell>
          <cell r="F165">
            <v>99.2</v>
          </cell>
          <cell r="G165">
            <v>157.80000000000001</v>
          </cell>
        </row>
        <row r="166">
          <cell r="B166" t="str">
            <v>$20,000-29,999</v>
          </cell>
          <cell r="C166">
            <v>643.4</v>
          </cell>
          <cell r="D166">
            <v>215.2</v>
          </cell>
          <cell r="E166">
            <v>243.6</v>
          </cell>
          <cell r="F166">
            <v>223</v>
          </cell>
          <cell r="G166">
            <v>139.19999999999999</v>
          </cell>
        </row>
        <row r="167">
          <cell r="B167" t="str">
            <v>$30,000-39,999</v>
          </cell>
          <cell r="C167">
            <v>298</v>
          </cell>
          <cell r="D167">
            <v>370.4</v>
          </cell>
          <cell r="E167">
            <v>303</v>
          </cell>
          <cell r="F167">
            <v>58.4</v>
          </cell>
          <cell r="G167">
            <v>62</v>
          </cell>
        </row>
        <row r="168">
          <cell r="B168" t="str">
            <v>$40,000-49,999</v>
          </cell>
          <cell r="C168">
            <v>265.60000000000002</v>
          </cell>
          <cell r="D168">
            <v>206.2</v>
          </cell>
          <cell r="E168">
            <v>134.80000000000001</v>
          </cell>
          <cell r="F168">
            <v>38</v>
          </cell>
          <cell r="G168">
            <v>138.6</v>
          </cell>
        </row>
        <row r="169">
          <cell r="B169" t="str">
            <v>$50,000-59,999</v>
          </cell>
          <cell r="C169">
            <v>148.4</v>
          </cell>
          <cell r="D169">
            <v>208.4</v>
          </cell>
          <cell r="E169">
            <v>70.8</v>
          </cell>
          <cell r="F169">
            <v>51.8</v>
          </cell>
          <cell r="G169">
            <v>38.200000000000003</v>
          </cell>
        </row>
        <row r="170">
          <cell r="B170" t="str">
            <v>$60,000-74,999</v>
          </cell>
          <cell r="C170">
            <v>127.8</v>
          </cell>
          <cell r="D170">
            <v>68.599999999999994</v>
          </cell>
          <cell r="E170">
            <v>57.6</v>
          </cell>
          <cell r="F170">
            <v>182.8</v>
          </cell>
          <cell r="G170">
            <v>82.4</v>
          </cell>
        </row>
        <row r="171">
          <cell r="B171" t="str">
            <v>$75,000-99,999</v>
          </cell>
          <cell r="C171">
            <v>85.4</v>
          </cell>
          <cell r="D171">
            <v>62.4</v>
          </cell>
          <cell r="E171">
            <v>127.2</v>
          </cell>
          <cell r="F171">
            <v>158.6</v>
          </cell>
          <cell r="G171">
            <v>19</v>
          </cell>
        </row>
        <row r="172">
          <cell r="B172" t="str">
            <v>$100,000-124,999</v>
          </cell>
          <cell r="C172">
            <v>46.4</v>
          </cell>
          <cell r="D172">
            <v>129.4</v>
          </cell>
          <cell r="E172">
            <v>24.6</v>
          </cell>
          <cell r="F172">
            <v>50.2</v>
          </cell>
          <cell r="G172">
            <v>22.4</v>
          </cell>
        </row>
        <row r="173">
          <cell r="B173" t="str">
            <v>$125,000-149,999</v>
          </cell>
          <cell r="C173">
            <v>63.6</v>
          </cell>
          <cell r="D173">
            <v>60.6</v>
          </cell>
          <cell r="E173">
            <v>45</v>
          </cell>
          <cell r="F173">
            <v>23.8</v>
          </cell>
          <cell r="G173">
            <v>25.2</v>
          </cell>
        </row>
        <row r="174">
          <cell r="B174" t="str">
            <v>$150,000-199,999</v>
          </cell>
          <cell r="C174">
            <v>76.599999999999994</v>
          </cell>
          <cell r="D174">
            <v>44.2</v>
          </cell>
          <cell r="E174">
            <v>37</v>
          </cell>
          <cell r="F174">
            <v>20.8</v>
          </cell>
          <cell r="G174">
            <v>16.2</v>
          </cell>
        </row>
        <row r="175">
          <cell r="B175" t="str">
            <v>$200,000+</v>
          </cell>
          <cell r="C175">
            <v>115</v>
          </cell>
          <cell r="D175">
            <v>75.599999999999994</v>
          </cell>
          <cell r="E175">
            <v>76</v>
          </cell>
          <cell r="F175">
            <v>18.399999999999999</v>
          </cell>
          <cell r="G175">
            <v>27.2</v>
          </cell>
        </row>
        <row r="279">
          <cell r="J279" t="str">
            <v>$0-9,999</v>
          </cell>
          <cell r="K279">
            <v>526.6</v>
          </cell>
          <cell r="L279">
            <v>261.2</v>
          </cell>
          <cell r="M279">
            <v>62</v>
          </cell>
          <cell r="N279">
            <v>18.600000000000001</v>
          </cell>
          <cell r="O279">
            <v>22.8</v>
          </cell>
          <cell r="R279" t="str">
            <v>$0-9,999</v>
          </cell>
          <cell r="S279">
            <v>359</v>
          </cell>
          <cell r="T279">
            <v>175.8</v>
          </cell>
          <cell r="U279">
            <v>43.2</v>
          </cell>
          <cell r="V279">
            <v>8.6</v>
          </cell>
          <cell r="W279">
            <v>13.8</v>
          </cell>
          <cell r="Z279" t="str">
            <v>$0-9,999</v>
          </cell>
          <cell r="AA279">
            <v>305.39999999999998</v>
          </cell>
          <cell r="AB279">
            <v>129.6</v>
          </cell>
          <cell r="AC279">
            <v>38</v>
          </cell>
          <cell r="AD279">
            <v>2.6</v>
          </cell>
          <cell r="AE279">
            <v>8.6</v>
          </cell>
          <cell r="AH279" t="str">
            <v>$0-9,999</v>
          </cell>
          <cell r="AI279">
            <v>198</v>
          </cell>
          <cell r="AJ279">
            <v>27.6</v>
          </cell>
          <cell r="AK279">
            <v>8.1999999999999993</v>
          </cell>
          <cell r="AL279">
            <v>1.4</v>
          </cell>
          <cell r="AM279">
            <v>7.6</v>
          </cell>
        </row>
        <row r="280">
          <cell r="J280" t="str">
            <v>$10,000-19,999</v>
          </cell>
          <cell r="K280">
            <v>1404</v>
          </cell>
          <cell r="L280">
            <v>560.4</v>
          </cell>
          <cell r="M280">
            <v>121.2</v>
          </cell>
          <cell r="N280">
            <v>41.8</v>
          </cell>
          <cell r="O280">
            <v>23.2</v>
          </cell>
          <cell r="R280" t="str">
            <v>$10,000-19,999</v>
          </cell>
          <cell r="S280">
            <v>1302.4000000000001</v>
          </cell>
          <cell r="T280">
            <v>475</v>
          </cell>
          <cell r="U280">
            <v>60.2</v>
          </cell>
          <cell r="V280">
            <v>11.8</v>
          </cell>
          <cell r="W280">
            <v>21.8</v>
          </cell>
          <cell r="Z280" t="str">
            <v>$10,000-19,999</v>
          </cell>
          <cell r="AA280">
            <v>1260.8</v>
          </cell>
          <cell r="AB280">
            <v>386.8</v>
          </cell>
          <cell r="AC280">
            <v>52.2</v>
          </cell>
          <cell r="AD280">
            <v>9.8000000000000007</v>
          </cell>
          <cell r="AE280">
            <v>15.2</v>
          </cell>
          <cell r="AH280" t="str">
            <v>$10,000-19,999</v>
          </cell>
          <cell r="AI280">
            <v>689.4</v>
          </cell>
          <cell r="AJ280">
            <v>240.6</v>
          </cell>
          <cell r="AK280">
            <v>8.8000000000000007</v>
          </cell>
          <cell r="AL280">
            <v>8.4</v>
          </cell>
          <cell r="AM280">
            <v>13.8</v>
          </cell>
        </row>
        <row r="281">
          <cell r="J281" t="str">
            <v>$20,000-29,999</v>
          </cell>
          <cell r="K281">
            <v>888.8</v>
          </cell>
          <cell r="L281">
            <v>859</v>
          </cell>
          <cell r="M281">
            <v>96.4</v>
          </cell>
          <cell r="N281">
            <v>31.4</v>
          </cell>
          <cell r="O281">
            <v>30.4</v>
          </cell>
          <cell r="R281" t="str">
            <v>$20,000-29,999</v>
          </cell>
          <cell r="S281">
            <v>728.2</v>
          </cell>
          <cell r="T281">
            <v>697.8</v>
          </cell>
          <cell r="U281">
            <v>88.6</v>
          </cell>
          <cell r="V281">
            <v>17.399999999999999</v>
          </cell>
          <cell r="W281">
            <v>29</v>
          </cell>
          <cell r="Z281" t="str">
            <v>$20,000-29,999</v>
          </cell>
          <cell r="AA281">
            <v>674.8</v>
          </cell>
          <cell r="AB281">
            <v>623.79999999999995</v>
          </cell>
          <cell r="AC281">
            <v>85.8</v>
          </cell>
          <cell r="AD281">
            <v>9.6</v>
          </cell>
          <cell r="AE281">
            <v>4.8</v>
          </cell>
          <cell r="AH281" t="str">
            <v>$20,000-29,999</v>
          </cell>
          <cell r="AI281">
            <v>390.2</v>
          </cell>
          <cell r="AJ281">
            <v>249.2</v>
          </cell>
          <cell r="AK281">
            <v>63.4</v>
          </cell>
          <cell r="AL281">
            <v>2.6</v>
          </cell>
          <cell r="AM281">
            <v>2.4</v>
          </cell>
        </row>
        <row r="282">
          <cell r="J282" t="str">
            <v>$30,000-39,999</v>
          </cell>
          <cell r="K282">
            <v>788.4</v>
          </cell>
          <cell r="L282">
            <v>878.6</v>
          </cell>
          <cell r="M282">
            <v>186.8</v>
          </cell>
          <cell r="N282">
            <v>35.200000000000003</v>
          </cell>
          <cell r="O282">
            <v>13</v>
          </cell>
          <cell r="R282" t="str">
            <v>$30,000-39,999</v>
          </cell>
          <cell r="S282">
            <v>647.4</v>
          </cell>
          <cell r="T282">
            <v>659.2</v>
          </cell>
          <cell r="U282">
            <v>140.80000000000001</v>
          </cell>
          <cell r="V282">
            <v>19.399999999999999</v>
          </cell>
          <cell r="W282">
            <v>10</v>
          </cell>
          <cell r="Z282" t="str">
            <v>$30,000-39,999</v>
          </cell>
          <cell r="AA282">
            <v>562.79999999999995</v>
          </cell>
          <cell r="AB282">
            <v>556</v>
          </cell>
          <cell r="AC282">
            <v>128</v>
          </cell>
          <cell r="AD282">
            <v>16.600000000000001</v>
          </cell>
          <cell r="AE282">
            <v>9</v>
          </cell>
          <cell r="AH282" t="str">
            <v>$30,000-39,999</v>
          </cell>
          <cell r="AI282">
            <v>369.4</v>
          </cell>
          <cell r="AJ282">
            <v>193.6</v>
          </cell>
          <cell r="AK282">
            <v>44.6</v>
          </cell>
          <cell r="AL282">
            <v>13.6</v>
          </cell>
          <cell r="AM282">
            <v>8.4</v>
          </cell>
        </row>
        <row r="283">
          <cell r="J283" t="str">
            <v>$40,000-49,999</v>
          </cell>
          <cell r="K283">
            <v>483.6</v>
          </cell>
          <cell r="L283">
            <v>790.2</v>
          </cell>
          <cell r="M283">
            <v>163.4</v>
          </cell>
          <cell r="N283">
            <v>32.6</v>
          </cell>
          <cell r="O283">
            <v>55.4</v>
          </cell>
          <cell r="R283" t="str">
            <v>$40,000-49,999</v>
          </cell>
          <cell r="S283">
            <v>414</v>
          </cell>
          <cell r="T283">
            <v>621.4</v>
          </cell>
          <cell r="U283">
            <v>149.4</v>
          </cell>
          <cell r="V283">
            <v>21.2</v>
          </cell>
          <cell r="W283">
            <v>44.8</v>
          </cell>
          <cell r="Z283" t="str">
            <v>$40,000-49,999</v>
          </cell>
          <cell r="AA283">
            <v>382.4</v>
          </cell>
          <cell r="AB283">
            <v>579.79999999999995</v>
          </cell>
          <cell r="AC283">
            <v>133.6</v>
          </cell>
          <cell r="AD283">
            <v>7.2</v>
          </cell>
          <cell r="AE283">
            <v>26.2</v>
          </cell>
          <cell r="AH283" t="str">
            <v>$40,000-49,999</v>
          </cell>
          <cell r="AI283">
            <v>202.6</v>
          </cell>
          <cell r="AJ283">
            <v>192</v>
          </cell>
          <cell r="AK283">
            <v>61.6</v>
          </cell>
          <cell r="AL283">
            <v>5.2</v>
          </cell>
          <cell r="AM283">
            <v>25.6</v>
          </cell>
        </row>
        <row r="284">
          <cell r="J284" t="str">
            <v>$50,000-59,999</v>
          </cell>
          <cell r="K284">
            <v>235</v>
          </cell>
          <cell r="L284">
            <v>521.20000000000005</v>
          </cell>
          <cell r="M284">
            <v>174</v>
          </cell>
          <cell r="N284">
            <v>51.2</v>
          </cell>
          <cell r="O284">
            <v>45.2</v>
          </cell>
          <cell r="R284" t="str">
            <v>$50,000-59,999</v>
          </cell>
          <cell r="S284">
            <v>117.4</v>
          </cell>
          <cell r="T284">
            <v>379.6</v>
          </cell>
          <cell r="U284">
            <v>108.8</v>
          </cell>
          <cell r="V284">
            <v>39.799999999999997</v>
          </cell>
          <cell r="W284">
            <v>35.4</v>
          </cell>
          <cell r="Z284" t="str">
            <v>$50,000-59,999</v>
          </cell>
          <cell r="AA284">
            <v>104</v>
          </cell>
          <cell r="AB284">
            <v>283.39999999999998</v>
          </cell>
          <cell r="AC284">
            <v>104.4</v>
          </cell>
          <cell r="AD284">
            <v>21.6</v>
          </cell>
          <cell r="AE284">
            <v>17.2</v>
          </cell>
          <cell r="AH284" t="str">
            <v>$50,000-59,999</v>
          </cell>
          <cell r="AI284">
            <v>77</v>
          </cell>
          <cell r="AJ284">
            <v>74.400000000000006</v>
          </cell>
          <cell r="AK284">
            <v>37.200000000000003</v>
          </cell>
          <cell r="AL284">
            <v>19.8</v>
          </cell>
          <cell r="AM284">
            <v>14</v>
          </cell>
        </row>
        <row r="285">
          <cell r="J285" t="str">
            <v>$60,000-74,999</v>
          </cell>
          <cell r="K285">
            <v>346.2</v>
          </cell>
          <cell r="L285">
            <v>761.2</v>
          </cell>
          <cell r="M285">
            <v>258.60000000000002</v>
          </cell>
          <cell r="N285">
            <v>74</v>
          </cell>
          <cell r="O285">
            <v>77.400000000000006</v>
          </cell>
          <cell r="R285" t="str">
            <v>$60,000-74,999</v>
          </cell>
          <cell r="S285">
            <v>306</v>
          </cell>
          <cell r="T285">
            <v>619</v>
          </cell>
          <cell r="U285">
            <v>197.6</v>
          </cell>
          <cell r="V285">
            <v>64.2</v>
          </cell>
          <cell r="W285">
            <v>27</v>
          </cell>
          <cell r="Z285" t="str">
            <v>$60,000-74,999</v>
          </cell>
          <cell r="AA285">
            <v>285</v>
          </cell>
          <cell r="AB285">
            <v>548.20000000000005</v>
          </cell>
          <cell r="AC285">
            <v>182.6</v>
          </cell>
          <cell r="AD285">
            <v>61</v>
          </cell>
          <cell r="AE285">
            <v>13.6</v>
          </cell>
          <cell r="AH285" t="str">
            <v>$60,000-74,999</v>
          </cell>
          <cell r="AI285">
            <v>170.4</v>
          </cell>
          <cell r="AJ285">
            <v>178.6</v>
          </cell>
          <cell r="AK285">
            <v>32.200000000000003</v>
          </cell>
          <cell r="AL285">
            <v>4</v>
          </cell>
          <cell r="AM285">
            <v>10.6</v>
          </cell>
        </row>
        <row r="286">
          <cell r="J286" t="str">
            <v>$75,000-99,999</v>
          </cell>
          <cell r="K286">
            <v>331</v>
          </cell>
          <cell r="L286">
            <v>844</v>
          </cell>
          <cell r="M286">
            <v>311.39999999999998</v>
          </cell>
          <cell r="N286">
            <v>68.8</v>
          </cell>
          <cell r="O286">
            <v>75.400000000000006</v>
          </cell>
          <cell r="R286" t="str">
            <v>$75,000-99,999</v>
          </cell>
          <cell r="S286">
            <v>301.60000000000002</v>
          </cell>
          <cell r="T286">
            <v>580.4</v>
          </cell>
          <cell r="U286">
            <v>153.19999999999999</v>
          </cell>
          <cell r="V286">
            <v>44.8</v>
          </cell>
          <cell r="W286">
            <v>38.4</v>
          </cell>
          <cell r="Z286" t="str">
            <v>$75,000-99,999</v>
          </cell>
          <cell r="AA286">
            <v>234.8</v>
          </cell>
          <cell r="AB286">
            <v>518.20000000000005</v>
          </cell>
          <cell r="AC286">
            <v>133</v>
          </cell>
          <cell r="AD286">
            <v>34.200000000000003</v>
          </cell>
          <cell r="AE286">
            <v>11.4</v>
          </cell>
          <cell r="AH286" t="str">
            <v>$75,000-99,999</v>
          </cell>
          <cell r="AI286">
            <v>119.2</v>
          </cell>
          <cell r="AJ286">
            <v>110.8</v>
          </cell>
          <cell r="AK286">
            <v>27.8</v>
          </cell>
          <cell r="AL286">
            <v>21.8</v>
          </cell>
          <cell r="AM286">
            <v>3.2</v>
          </cell>
        </row>
        <row r="287">
          <cell r="J287" t="str">
            <v>$100,000-124,999</v>
          </cell>
          <cell r="K287">
            <v>168.4</v>
          </cell>
          <cell r="L287">
            <v>556.4</v>
          </cell>
          <cell r="M287">
            <v>190</v>
          </cell>
          <cell r="N287">
            <v>58.4</v>
          </cell>
          <cell r="O287">
            <v>40.200000000000003</v>
          </cell>
          <cell r="R287" t="str">
            <v>$100,000-124,999</v>
          </cell>
          <cell r="S287">
            <v>142</v>
          </cell>
          <cell r="T287">
            <v>364.4</v>
          </cell>
          <cell r="U287">
            <v>117.6</v>
          </cell>
          <cell r="V287">
            <v>23.4</v>
          </cell>
          <cell r="W287">
            <v>30.6</v>
          </cell>
          <cell r="Z287" t="str">
            <v>$100,000-124,999</v>
          </cell>
          <cell r="AA287">
            <v>129</v>
          </cell>
          <cell r="AB287">
            <v>300.8</v>
          </cell>
          <cell r="AC287">
            <v>98</v>
          </cell>
          <cell r="AD287">
            <v>18.2</v>
          </cell>
          <cell r="AE287">
            <v>15.6</v>
          </cell>
          <cell r="AH287" t="str">
            <v>$100,000-124,999</v>
          </cell>
          <cell r="AI287">
            <v>69.400000000000006</v>
          </cell>
          <cell r="AJ287">
            <v>59.2</v>
          </cell>
          <cell r="AK287">
            <v>16.2</v>
          </cell>
          <cell r="AL287">
            <v>2.8</v>
          </cell>
          <cell r="AM287">
            <v>11.6</v>
          </cell>
        </row>
        <row r="288">
          <cell r="J288" t="str">
            <v>$125,000-149,999</v>
          </cell>
          <cell r="K288">
            <v>143.4</v>
          </cell>
          <cell r="L288">
            <v>354.4</v>
          </cell>
          <cell r="M288">
            <v>95.8</v>
          </cell>
          <cell r="N288">
            <v>45.2</v>
          </cell>
          <cell r="O288">
            <v>23.4</v>
          </cell>
          <cell r="R288" t="str">
            <v>$125,000-149,999</v>
          </cell>
          <cell r="S288">
            <v>98.8</v>
          </cell>
          <cell r="T288">
            <v>201.6</v>
          </cell>
          <cell r="U288">
            <v>45.4</v>
          </cell>
          <cell r="V288">
            <v>27.4</v>
          </cell>
          <cell r="W288">
            <v>15</v>
          </cell>
          <cell r="Z288" t="str">
            <v>$125,000-149,999</v>
          </cell>
          <cell r="AA288">
            <v>85.2</v>
          </cell>
          <cell r="AB288">
            <v>163.4</v>
          </cell>
          <cell r="AC288">
            <v>41.6</v>
          </cell>
          <cell r="AD288">
            <v>4.4000000000000004</v>
          </cell>
          <cell r="AE288">
            <v>6.2</v>
          </cell>
          <cell r="AH288" t="str">
            <v>$125,000-149,999</v>
          </cell>
          <cell r="AI288">
            <v>37.4</v>
          </cell>
          <cell r="AJ288">
            <v>28.8</v>
          </cell>
          <cell r="AK288">
            <v>18</v>
          </cell>
          <cell r="AL288">
            <v>2.2000000000000002</v>
          </cell>
          <cell r="AM288">
            <v>4.5999999999999996</v>
          </cell>
        </row>
        <row r="289">
          <cell r="J289" t="str">
            <v>$150,000-199,999</v>
          </cell>
          <cell r="K289">
            <v>108.4</v>
          </cell>
          <cell r="L289">
            <v>260</v>
          </cell>
          <cell r="M289">
            <v>115.2</v>
          </cell>
          <cell r="N289">
            <v>12.4</v>
          </cell>
          <cell r="O289">
            <v>15.2</v>
          </cell>
          <cell r="R289" t="str">
            <v>$150,000-199,999</v>
          </cell>
          <cell r="S289">
            <v>75.400000000000006</v>
          </cell>
          <cell r="T289">
            <v>123.4</v>
          </cell>
          <cell r="U289">
            <v>44.8</v>
          </cell>
          <cell r="V289">
            <v>5.6</v>
          </cell>
          <cell r="W289">
            <v>7.6</v>
          </cell>
          <cell r="Z289" t="str">
            <v>$150,000-199,999</v>
          </cell>
          <cell r="AA289">
            <v>60.2</v>
          </cell>
          <cell r="AB289">
            <v>75</v>
          </cell>
          <cell r="AC289">
            <v>35.200000000000003</v>
          </cell>
          <cell r="AD289">
            <v>2.4</v>
          </cell>
          <cell r="AE289">
            <v>3.2</v>
          </cell>
          <cell r="AH289" t="str">
            <v>$150,000-199,999</v>
          </cell>
          <cell r="AI289">
            <v>20.399999999999999</v>
          </cell>
          <cell r="AJ289">
            <v>15.4</v>
          </cell>
          <cell r="AK289">
            <v>5</v>
          </cell>
          <cell r="AL289">
            <v>1</v>
          </cell>
          <cell r="AM289">
            <v>1.6</v>
          </cell>
        </row>
        <row r="290">
          <cell r="J290" t="str">
            <v>$200,000+</v>
          </cell>
          <cell r="K290">
            <v>340</v>
          </cell>
          <cell r="L290">
            <v>298.60000000000002</v>
          </cell>
          <cell r="M290">
            <v>86.8</v>
          </cell>
          <cell r="N290">
            <v>25.6</v>
          </cell>
          <cell r="O290">
            <v>20</v>
          </cell>
          <cell r="R290" t="str">
            <v>$200,000+</v>
          </cell>
          <cell r="S290">
            <v>313</v>
          </cell>
          <cell r="T290">
            <v>184.6</v>
          </cell>
          <cell r="U290">
            <v>40.799999999999997</v>
          </cell>
          <cell r="V290">
            <v>8.4</v>
          </cell>
          <cell r="W290">
            <v>14.6</v>
          </cell>
          <cell r="Z290" t="str">
            <v>$200,000+</v>
          </cell>
          <cell r="AA290">
            <v>294.39999999999998</v>
          </cell>
          <cell r="AB290">
            <v>155.80000000000001</v>
          </cell>
          <cell r="AC290">
            <v>37.4</v>
          </cell>
          <cell r="AD290">
            <v>5.6</v>
          </cell>
          <cell r="AE290">
            <v>3.4</v>
          </cell>
          <cell r="AH290" t="str">
            <v>$200,000+</v>
          </cell>
          <cell r="AI290">
            <v>54</v>
          </cell>
          <cell r="AJ290">
            <v>40</v>
          </cell>
          <cell r="AK290">
            <v>17</v>
          </cell>
          <cell r="AL290">
            <v>3.2</v>
          </cell>
          <cell r="AM290">
            <v>1.4</v>
          </cell>
        </row>
        <row r="382">
          <cell r="E382">
            <v>10189</v>
          </cell>
        </row>
        <row r="383">
          <cell r="E383">
            <v>9379</v>
          </cell>
        </row>
        <row r="384">
          <cell r="E384">
            <v>9001.6</v>
          </cell>
        </row>
      </sheetData>
      <sheetData sheetId="59"/>
      <sheetData sheetId="60"/>
      <sheetData sheetId="61"/>
      <sheetData sheetId="62"/>
      <sheetData sheetId="63"/>
      <sheetData sheetId="64"/>
      <sheetData sheetId="65"/>
      <sheetData sheetId="66">
        <row r="3">
          <cell r="H3" t="str">
            <v>Crow</v>
          </cell>
        </row>
      </sheetData>
      <sheetData sheetId="67">
        <row r="14">
          <cell r="J14" t="str">
            <v>three-bedroom single family home</v>
          </cell>
        </row>
        <row r="15">
          <cell r="J15">
            <v>285000</v>
          </cell>
        </row>
        <row r="18">
          <cell r="J18">
            <v>7.0000000000000007E-2</v>
          </cell>
        </row>
      </sheetData>
      <sheetData sheetId="68">
        <row r="1">
          <cell r="K1">
            <v>13</v>
          </cell>
        </row>
        <row r="2">
          <cell r="A2" t="str">
            <v>600 Main St S, Greenwood, SC 29646</v>
          </cell>
        </row>
      </sheetData>
      <sheetData sheetId="69">
        <row r="1">
          <cell r="F1" t="str">
            <v>South Carolina</v>
          </cell>
        </row>
        <row r="2">
          <cell r="O2" t="str">
            <v>ZIP_Code</v>
          </cell>
          <cell r="P2" t="str">
            <v>Median_Income</v>
          </cell>
          <cell r="Q2" t="str">
            <v>Median_Rent</v>
          </cell>
          <cell r="R2" t="str">
            <v>Median_Home_Value</v>
          </cell>
          <cell r="S2" t="str">
            <v>HUD Estimate; Median gross rent</v>
          </cell>
          <cell r="T2" t="str">
            <v>HUD 140% of Median Gross Rent for 2021</v>
          </cell>
          <cell r="U2" t="str">
            <v>HUD 150% of Median Gross Rent for 2021</v>
          </cell>
          <cell r="AD2" t="str">
            <v>Date</v>
          </cell>
        </row>
        <row r="3">
          <cell r="O3" t="str">
            <v>'28012</v>
          </cell>
          <cell r="P3">
            <v>61548</v>
          </cell>
          <cell r="Q3">
            <v>818</v>
          </cell>
          <cell r="R3">
            <v>172700</v>
          </cell>
          <cell r="S3" t="str">
            <v>913</v>
          </cell>
          <cell r="T3" t="str">
            <v>1278</v>
          </cell>
          <cell r="U3">
            <v>1369.5</v>
          </cell>
        </row>
        <row r="4">
          <cell r="O4" t="str">
            <v>'28016</v>
          </cell>
          <cell r="P4">
            <v>39163</v>
          </cell>
          <cell r="Q4">
            <v>701</v>
          </cell>
          <cell r="R4">
            <v>103400</v>
          </cell>
          <cell r="S4" t="str">
            <v>739</v>
          </cell>
          <cell r="T4" t="str">
            <v>1034</v>
          </cell>
          <cell r="U4">
            <v>1108.5</v>
          </cell>
          <cell r="AL4">
            <v>172</v>
          </cell>
        </row>
        <row r="5">
          <cell r="O5" t="str">
            <v>'28018</v>
          </cell>
          <cell r="P5">
            <v>36193</v>
          </cell>
          <cell r="Q5">
            <v>660</v>
          </cell>
          <cell r="R5">
            <v>104800</v>
          </cell>
          <cell r="S5" t="str">
            <v>711</v>
          </cell>
          <cell r="T5" t="str">
            <v>995</v>
          </cell>
          <cell r="U5">
            <v>1066.5</v>
          </cell>
        </row>
        <row r="6">
          <cell r="O6" t="str">
            <v>'28020</v>
          </cell>
          <cell r="P6">
            <v>44844</v>
          </cell>
          <cell r="Q6">
            <v>837</v>
          </cell>
          <cell r="R6">
            <v>83200</v>
          </cell>
          <cell r="S6" t="str">
            <v>935</v>
          </cell>
          <cell r="T6" t="str">
            <v>1309</v>
          </cell>
          <cell r="U6">
            <v>1402.5</v>
          </cell>
          <cell r="AM6">
            <v>-82.259943222999937</v>
          </cell>
        </row>
        <row r="7">
          <cell r="O7" t="str">
            <v>'28021</v>
          </cell>
          <cell r="P7">
            <v>44827</v>
          </cell>
          <cell r="Q7">
            <v>675</v>
          </cell>
          <cell r="R7">
            <v>124500</v>
          </cell>
          <cell r="S7" t="str">
            <v>738</v>
          </cell>
          <cell r="T7" t="str">
            <v>1033</v>
          </cell>
          <cell r="U7">
            <v>1107</v>
          </cell>
        </row>
        <row r="8">
          <cell r="O8" t="str">
            <v>'28032</v>
          </cell>
          <cell r="P8">
            <v>55375</v>
          </cell>
          <cell r="Q8">
            <v>863</v>
          </cell>
          <cell r="R8">
            <v>147000</v>
          </cell>
          <cell r="S8" t="str">
            <v>859</v>
          </cell>
          <cell r="T8" t="str">
            <v>1202</v>
          </cell>
          <cell r="U8">
            <v>1288.5</v>
          </cell>
        </row>
        <row r="9">
          <cell r="O9" t="str">
            <v>'28033</v>
          </cell>
          <cell r="P9">
            <v>50975</v>
          </cell>
          <cell r="Q9">
            <v>715</v>
          </cell>
          <cell r="R9">
            <v>117500</v>
          </cell>
          <cell r="S9" t="str">
            <v>649</v>
          </cell>
          <cell r="T9" t="str">
            <v>908</v>
          </cell>
          <cell r="U9">
            <v>973.5</v>
          </cell>
        </row>
        <row r="10">
          <cell r="O10" t="str">
            <v>'28034</v>
          </cell>
          <cell r="P10">
            <v>44495</v>
          </cell>
          <cell r="Q10">
            <v>677</v>
          </cell>
          <cell r="R10">
            <v>119400</v>
          </cell>
          <cell r="S10" t="str">
            <v>719</v>
          </cell>
          <cell r="T10" t="str">
            <v>1006</v>
          </cell>
          <cell r="U10">
            <v>1078.5</v>
          </cell>
        </row>
        <row r="11">
          <cell r="O11" t="str">
            <v>'28040</v>
          </cell>
          <cell r="P11">
            <v>39317</v>
          </cell>
          <cell r="Q11">
            <v>668</v>
          </cell>
          <cell r="R11">
            <v>93900</v>
          </cell>
          <cell r="S11" t="str">
            <v>696</v>
          </cell>
          <cell r="T11" t="str">
            <v>974</v>
          </cell>
          <cell r="U11">
            <v>1044</v>
          </cell>
        </row>
        <row r="12">
          <cell r="O12" t="str">
            <v>'28043</v>
          </cell>
          <cell r="P12">
            <v>33662</v>
          </cell>
          <cell r="Q12">
            <v>605</v>
          </cell>
          <cell r="R12">
            <v>103000</v>
          </cell>
          <cell r="S12" t="str">
            <v>600</v>
          </cell>
          <cell r="T12" t="str">
            <v>840</v>
          </cell>
          <cell r="U12">
            <v>900</v>
          </cell>
        </row>
        <row r="13">
          <cell r="O13" t="str">
            <v>'28052</v>
          </cell>
          <cell r="P13">
            <v>34195</v>
          </cell>
          <cell r="Q13">
            <v>783</v>
          </cell>
          <cell r="R13">
            <v>93600</v>
          </cell>
          <cell r="S13" t="str">
            <v>853</v>
          </cell>
          <cell r="T13" t="str">
            <v>1194</v>
          </cell>
          <cell r="U13">
            <v>1279.5</v>
          </cell>
        </row>
        <row r="14">
          <cell r="O14" t="str">
            <v>'28054</v>
          </cell>
          <cell r="P14">
            <v>41319</v>
          </cell>
          <cell r="Q14">
            <v>797</v>
          </cell>
          <cell r="R14">
            <v>125300</v>
          </cell>
          <cell r="S14" t="str">
            <v>869</v>
          </cell>
          <cell r="T14" t="str">
            <v>1216</v>
          </cell>
          <cell r="U14">
            <v>1303.5</v>
          </cell>
        </row>
        <row r="15">
          <cell r="O15" t="str">
            <v>'28056</v>
          </cell>
          <cell r="P15">
            <v>61134</v>
          </cell>
          <cell r="Q15">
            <v>815</v>
          </cell>
          <cell r="R15">
            <v>158600</v>
          </cell>
          <cell r="S15" t="str">
            <v>875</v>
          </cell>
          <cell r="T15" t="str">
            <v>1225</v>
          </cell>
          <cell r="U15">
            <v>1312.5</v>
          </cell>
        </row>
        <row r="16">
          <cell r="O16" t="str">
            <v>'28073</v>
          </cell>
          <cell r="P16">
            <v>41579</v>
          </cell>
          <cell r="Q16">
            <v>622</v>
          </cell>
          <cell r="R16">
            <v>84700</v>
          </cell>
          <cell r="S16" t="str">
            <v>704</v>
          </cell>
          <cell r="T16" t="str">
            <v>985</v>
          </cell>
          <cell r="U16">
            <v>1056</v>
          </cell>
        </row>
        <row r="17">
          <cell r="O17" t="str">
            <v>'28086</v>
          </cell>
          <cell r="P17">
            <v>41128</v>
          </cell>
          <cell r="Q17">
            <v>674</v>
          </cell>
          <cell r="R17">
            <v>112700</v>
          </cell>
          <cell r="S17" t="str">
            <v>694</v>
          </cell>
          <cell r="T17" t="str">
            <v>971</v>
          </cell>
          <cell r="U17">
            <v>1041</v>
          </cell>
        </row>
        <row r="18">
          <cell r="O18" t="str">
            <v>'28090</v>
          </cell>
          <cell r="P18">
            <v>33013</v>
          </cell>
          <cell r="Q18">
            <v>675</v>
          </cell>
          <cell r="R18">
            <v>101600</v>
          </cell>
          <cell r="S18" t="str">
            <v>678</v>
          </cell>
          <cell r="T18" t="str">
            <v>949</v>
          </cell>
          <cell r="U18">
            <v>1017</v>
          </cell>
        </row>
        <row r="19">
          <cell r="O19" t="str">
            <v>'28092</v>
          </cell>
          <cell r="P19">
            <v>45358</v>
          </cell>
          <cell r="Q19">
            <v>685</v>
          </cell>
          <cell r="R19">
            <v>132100</v>
          </cell>
          <cell r="S19" t="str">
            <v>682</v>
          </cell>
          <cell r="T19" t="str">
            <v>954</v>
          </cell>
          <cell r="U19">
            <v>1023</v>
          </cell>
        </row>
        <row r="20">
          <cell r="O20" t="str">
            <v>'28098</v>
          </cell>
          <cell r="P20">
            <v>49391</v>
          </cell>
          <cell r="Q20">
            <v>678</v>
          </cell>
          <cell r="R20">
            <v>123400</v>
          </cell>
          <cell r="S20" t="str">
            <v>842</v>
          </cell>
          <cell r="T20" t="str">
            <v>1178</v>
          </cell>
          <cell r="U20">
            <v>1263</v>
          </cell>
        </row>
        <row r="21">
          <cell r="O21" t="str">
            <v>'28101</v>
          </cell>
          <cell r="P21">
            <v>53929</v>
          </cell>
          <cell r="Q21">
            <v>818</v>
          </cell>
          <cell r="R21">
            <v>142300</v>
          </cell>
          <cell r="S21" t="str">
            <v>958</v>
          </cell>
          <cell r="T21" t="str">
            <v>1341</v>
          </cell>
          <cell r="U21">
            <v>1437</v>
          </cell>
        </row>
        <row r="22">
          <cell r="O22" t="str">
            <v>'28104</v>
          </cell>
          <cell r="P22">
            <v>101439</v>
          </cell>
          <cell r="Q22">
            <v>1214</v>
          </cell>
          <cell r="R22">
            <v>298900</v>
          </cell>
          <cell r="S22" t="str">
            <v>1346</v>
          </cell>
          <cell r="T22" t="str">
            <v>1884</v>
          </cell>
          <cell r="U22">
            <v>2019</v>
          </cell>
        </row>
        <row r="23">
          <cell r="O23" t="str">
            <v>'28105</v>
          </cell>
          <cell r="P23">
            <v>71921</v>
          </cell>
          <cell r="Q23">
            <v>1111</v>
          </cell>
          <cell r="R23">
            <v>225400</v>
          </cell>
          <cell r="S23" t="str">
            <v>1281</v>
          </cell>
          <cell r="T23" t="str">
            <v>1793</v>
          </cell>
          <cell r="U23">
            <v>1921.5</v>
          </cell>
        </row>
        <row r="24">
          <cell r="O24" t="str">
            <v>'28112</v>
          </cell>
          <cell r="P24">
            <v>49993</v>
          </cell>
          <cell r="Q24">
            <v>876</v>
          </cell>
          <cell r="R24">
            <v>150800</v>
          </cell>
          <cell r="S24" t="str">
            <v>883</v>
          </cell>
          <cell r="T24" t="str">
            <v>1236</v>
          </cell>
          <cell r="U24">
            <v>1324.5</v>
          </cell>
        </row>
        <row r="25">
          <cell r="O25" t="str">
            <v>'28114</v>
          </cell>
          <cell r="P25">
            <v>37298</v>
          </cell>
          <cell r="Q25">
            <v>694</v>
          </cell>
          <cell r="R25">
            <v>86000</v>
          </cell>
          <cell r="S25" t="str">
            <v>618</v>
          </cell>
          <cell r="T25" t="str">
            <v>865</v>
          </cell>
          <cell r="U25">
            <v>927</v>
          </cell>
        </row>
        <row r="26">
          <cell r="O26" t="str">
            <v>'28120</v>
          </cell>
          <cell r="P26">
            <v>53423</v>
          </cell>
          <cell r="Q26">
            <v>769</v>
          </cell>
          <cell r="R26">
            <v>145600</v>
          </cell>
          <cell r="S26" t="str">
            <v>833</v>
          </cell>
          <cell r="T26" t="str">
            <v>1166</v>
          </cell>
          <cell r="U26">
            <v>1249.5</v>
          </cell>
        </row>
        <row r="27">
          <cell r="O27" t="str">
            <v>'28134</v>
          </cell>
          <cell r="P27">
            <v>60760</v>
          </cell>
          <cell r="Q27">
            <v>1042</v>
          </cell>
          <cell r="R27">
            <v>185200</v>
          </cell>
          <cell r="S27" t="str">
            <v>1165</v>
          </cell>
          <cell r="T27" t="str">
            <v>1631</v>
          </cell>
          <cell r="U27">
            <v>1747.5</v>
          </cell>
        </row>
        <row r="28">
          <cell r="O28" t="str">
            <v>'28139</v>
          </cell>
          <cell r="P28">
            <v>43007</v>
          </cell>
          <cell r="Q28">
            <v>595</v>
          </cell>
          <cell r="R28">
            <v>124400</v>
          </cell>
          <cell r="S28" t="str">
            <v>740</v>
          </cell>
          <cell r="T28" t="str">
            <v>1036</v>
          </cell>
          <cell r="U28">
            <v>1110</v>
          </cell>
        </row>
        <row r="29">
          <cell r="O29" t="str">
            <v>'28150</v>
          </cell>
          <cell r="P29">
            <v>36485</v>
          </cell>
          <cell r="Q29">
            <v>671</v>
          </cell>
          <cell r="R29">
            <v>110800</v>
          </cell>
          <cell r="S29" t="str">
            <v>672</v>
          </cell>
          <cell r="T29" t="str">
            <v>940</v>
          </cell>
          <cell r="U29">
            <v>1008</v>
          </cell>
        </row>
        <row r="30">
          <cell r="O30" t="str">
            <v>'28152</v>
          </cell>
          <cell r="P30">
            <v>42044</v>
          </cell>
          <cell r="Q30">
            <v>704</v>
          </cell>
          <cell r="R30">
            <v>116300</v>
          </cell>
          <cell r="S30" t="str">
            <v>705</v>
          </cell>
          <cell r="T30" t="str">
            <v>986</v>
          </cell>
          <cell r="U30">
            <v>1057.5</v>
          </cell>
        </row>
        <row r="31">
          <cell r="O31" t="str">
            <v>'28160</v>
          </cell>
          <cell r="P31">
            <v>34205</v>
          </cell>
          <cell r="Q31">
            <v>625</v>
          </cell>
          <cell r="R31">
            <v>89300</v>
          </cell>
          <cell r="S31" t="str">
            <v>586</v>
          </cell>
          <cell r="T31" t="str">
            <v>820</v>
          </cell>
          <cell r="U31">
            <v>879</v>
          </cell>
        </row>
        <row r="32">
          <cell r="O32" t="str">
            <v>'28164</v>
          </cell>
          <cell r="P32">
            <v>55682</v>
          </cell>
          <cell r="Q32">
            <v>672</v>
          </cell>
          <cell r="R32">
            <v>169000</v>
          </cell>
          <cell r="S32" t="str">
            <v>784</v>
          </cell>
          <cell r="T32" t="str">
            <v>1097</v>
          </cell>
          <cell r="U32">
            <v>1176</v>
          </cell>
        </row>
        <row r="33">
          <cell r="O33" t="str">
            <v>'28167</v>
          </cell>
          <cell r="P33">
            <v>31719</v>
          </cell>
          <cell r="R33">
            <v>123600</v>
          </cell>
        </row>
        <row r="34">
          <cell r="O34" t="str">
            <v>'28168</v>
          </cell>
          <cell r="P34">
            <v>47236</v>
          </cell>
          <cell r="Q34">
            <v>622</v>
          </cell>
          <cell r="R34">
            <v>120800</v>
          </cell>
          <cell r="S34" t="str">
            <v>671</v>
          </cell>
          <cell r="T34" t="str">
            <v>939</v>
          </cell>
          <cell r="U34">
            <v>1006.5</v>
          </cell>
        </row>
        <row r="35">
          <cell r="O35" t="str">
            <v>'28173</v>
          </cell>
          <cell r="P35">
            <v>106688</v>
          </cell>
          <cell r="Q35">
            <v>1116</v>
          </cell>
          <cell r="R35">
            <v>355800</v>
          </cell>
          <cell r="S35" t="str">
            <v>1192</v>
          </cell>
          <cell r="T35" t="str">
            <v>1668</v>
          </cell>
          <cell r="U35">
            <v>1788</v>
          </cell>
        </row>
        <row r="36">
          <cell r="O36" t="str">
            <v>'28208</v>
          </cell>
          <cell r="P36">
            <v>31264</v>
          </cell>
          <cell r="Q36">
            <v>801</v>
          </cell>
          <cell r="R36">
            <v>90900</v>
          </cell>
          <cell r="S36" t="str">
            <v>908</v>
          </cell>
          <cell r="T36" t="str">
            <v>1271</v>
          </cell>
          <cell r="U36">
            <v>1362</v>
          </cell>
        </row>
        <row r="37">
          <cell r="O37" t="str">
            <v>'28210</v>
          </cell>
          <cell r="P37">
            <v>64490</v>
          </cell>
          <cell r="Q37">
            <v>993</v>
          </cell>
          <cell r="R37">
            <v>277800</v>
          </cell>
          <cell r="S37" t="str">
            <v>1133</v>
          </cell>
          <cell r="T37" t="str">
            <v>1586</v>
          </cell>
          <cell r="U37">
            <v>1699.5</v>
          </cell>
        </row>
        <row r="38">
          <cell r="O38" t="str">
            <v>'28214</v>
          </cell>
          <cell r="P38">
            <v>57492</v>
          </cell>
          <cell r="Q38">
            <v>1088</v>
          </cell>
          <cell r="R38">
            <v>137400</v>
          </cell>
          <cell r="S38" t="str">
            <v>1102</v>
          </cell>
          <cell r="T38" t="str">
            <v>1542</v>
          </cell>
          <cell r="U38">
            <v>1653</v>
          </cell>
        </row>
        <row r="39">
          <cell r="O39" t="str">
            <v>'28217</v>
          </cell>
          <cell r="P39">
            <v>45259</v>
          </cell>
          <cell r="Q39">
            <v>983</v>
          </cell>
          <cell r="R39">
            <v>108500</v>
          </cell>
          <cell r="S39" t="str">
            <v>1108</v>
          </cell>
          <cell r="T39" t="str">
            <v>1551</v>
          </cell>
          <cell r="U39">
            <v>1662</v>
          </cell>
        </row>
        <row r="40">
          <cell r="O40" t="str">
            <v>'28226</v>
          </cell>
          <cell r="P40">
            <v>84247</v>
          </cell>
          <cell r="Q40">
            <v>1124</v>
          </cell>
          <cell r="R40">
            <v>328500</v>
          </cell>
          <cell r="S40" t="str">
            <v>1197</v>
          </cell>
          <cell r="T40" t="str">
            <v>1675</v>
          </cell>
          <cell r="U40">
            <v>1795.5</v>
          </cell>
        </row>
        <row r="41">
          <cell r="O41" t="str">
            <v>'28270</v>
          </cell>
          <cell r="P41">
            <v>93019</v>
          </cell>
          <cell r="Q41">
            <v>1221</v>
          </cell>
          <cell r="R41">
            <v>316400</v>
          </cell>
          <cell r="S41" t="str">
            <v>1373</v>
          </cell>
          <cell r="T41" t="str">
            <v>1922</v>
          </cell>
          <cell r="U41">
            <v>2059.5</v>
          </cell>
        </row>
        <row r="42">
          <cell r="O42" t="str">
            <v>'28273</v>
          </cell>
          <cell r="P42">
            <v>63031</v>
          </cell>
          <cell r="Q42">
            <v>1108</v>
          </cell>
          <cell r="R42">
            <v>160500</v>
          </cell>
          <cell r="S42" t="str">
            <v>1211</v>
          </cell>
          <cell r="T42" t="str">
            <v>1695</v>
          </cell>
          <cell r="U42">
            <v>1816.5</v>
          </cell>
        </row>
        <row r="43">
          <cell r="O43" t="str">
            <v>'28277</v>
          </cell>
          <cell r="P43">
            <v>101490</v>
          </cell>
          <cell r="Q43">
            <v>1358</v>
          </cell>
          <cell r="R43">
            <v>316900</v>
          </cell>
          <cell r="S43" t="str">
            <v>1478</v>
          </cell>
          <cell r="T43" t="str">
            <v>2069</v>
          </cell>
          <cell r="U43">
            <v>2217</v>
          </cell>
        </row>
        <row r="44">
          <cell r="O44" t="str">
            <v>'28278</v>
          </cell>
          <cell r="P44">
            <v>82380</v>
          </cell>
          <cell r="Q44">
            <v>1219</v>
          </cell>
          <cell r="R44">
            <v>234400</v>
          </cell>
          <cell r="S44" t="str">
            <v>1408</v>
          </cell>
          <cell r="T44" t="str">
            <v>1971</v>
          </cell>
          <cell r="U44">
            <v>2112</v>
          </cell>
        </row>
        <row r="45">
          <cell r="O45" t="str">
            <v>'28612</v>
          </cell>
          <cell r="P45">
            <v>36669</v>
          </cell>
          <cell r="Q45">
            <v>601</v>
          </cell>
          <cell r="R45">
            <v>104300</v>
          </cell>
          <cell r="S45" t="str">
            <v>587</v>
          </cell>
          <cell r="T45" t="str">
            <v>821</v>
          </cell>
          <cell r="U45">
            <v>880.5</v>
          </cell>
        </row>
        <row r="46">
          <cell r="O46" t="str">
            <v>'28655</v>
          </cell>
          <cell r="P46">
            <v>41957</v>
          </cell>
          <cell r="Q46">
            <v>645</v>
          </cell>
          <cell r="R46">
            <v>117600</v>
          </cell>
          <cell r="S46" t="str">
            <v>669</v>
          </cell>
          <cell r="T46" t="str">
            <v>936</v>
          </cell>
          <cell r="U46">
            <v>1003.5</v>
          </cell>
        </row>
        <row r="47">
          <cell r="O47" t="str">
            <v>'28704</v>
          </cell>
          <cell r="P47">
            <v>63559</v>
          </cell>
          <cell r="Q47">
            <v>1046</v>
          </cell>
          <cell r="R47">
            <v>224200</v>
          </cell>
          <cell r="S47" t="str">
            <v>1115</v>
          </cell>
          <cell r="T47" t="str">
            <v>1561</v>
          </cell>
          <cell r="U47">
            <v>1672.5</v>
          </cell>
        </row>
        <row r="48">
          <cell r="O48" t="str">
            <v>'28707</v>
          </cell>
        </row>
        <row r="49">
          <cell r="O49" t="str">
            <v>'28708</v>
          </cell>
          <cell r="R49">
            <v>160000</v>
          </cell>
        </row>
        <row r="50">
          <cell r="O50" t="str">
            <v>'28711</v>
          </cell>
          <cell r="P50">
            <v>43899</v>
          </cell>
          <cell r="Q50">
            <v>732</v>
          </cell>
          <cell r="R50">
            <v>217400</v>
          </cell>
          <cell r="S50" t="str">
            <v>816</v>
          </cell>
          <cell r="T50" t="str">
            <v>1142</v>
          </cell>
          <cell r="U50">
            <v>1224</v>
          </cell>
        </row>
        <row r="51">
          <cell r="O51" t="str">
            <v>'28712</v>
          </cell>
          <cell r="P51">
            <v>42591</v>
          </cell>
          <cell r="Q51">
            <v>669</v>
          </cell>
          <cell r="R51">
            <v>206400</v>
          </cell>
          <cell r="S51" t="str">
            <v>755</v>
          </cell>
          <cell r="T51" t="str">
            <v>1057</v>
          </cell>
          <cell r="U51">
            <v>1132.5</v>
          </cell>
        </row>
        <row r="52">
          <cell r="O52" t="str">
            <v>'28715</v>
          </cell>
          <cell r="P52">
            <v>50925</v>
          </cell>
          <cell r="Q52">
            <v>781</v>
          </cell>
          <cell r="R52">
            <v>185600</v>
          </cell>
          <cell r="S52" t="str">
            <v>784</v>
          </cell>
          <cell r="T52" t="str">
            <v>1097</v>
          </cell>
          <cell r="U52">
            <v>1176</v>
          </cell>
        </row>
        <row r="53">
          <cell r="O53" t="str">
            <v>'28716</v>
          </cell>
          <cell r="P53">
            <v>46768</v>
          </cell>
          <cell r="Q53">
            <v>686</v>
          </cell>
          <cell r="R53">
            <v>160700</v>
          </cell>
          <cell r="S53" t="str">
            <v>740</v>
          </cell>
          <cell r="T53" t="str">
            <v>1036</v>
          </cell>
          <cell r="U53">
            <v>1110</v>
          </cell>
        </row>
        <row r="54">
          <cell r="O54" t="str">
            <v>'28717</v>
          </cell>
          <cell r="P54">
            <v>45174</v>
          </cell>
          <cell r="Q54">
            <v>598</v>
          </cell>
          <cell r="R54">
            <v>338400</v>
          </cell>
          <cell r="S54" t="str">
            <v>900</v>
          </cell>
          <cell r="T54" t="str">
            <v>1260</v>
          </cell>
          <cell r="U54">
            <v>1350</v>
          </cell>
        </row>
        <row r="55">
          <cell r="O55" t="str">
            <v>'28718</v>
          </cell>
          <cell r="P55">
            <v>43929</v>
          </cell>
          <cell r="R55">
            <v>176300</v>
          </cell>
        </row>
        <row r="56">
          <cell r="O56" t="str">
            <v>'28722</v>
          </cell>
          <cell r="P56">
            <v>46552</v>
          </cell>
          <cell r="Q56">
            <v>809</v>
          </cell>
          <cell r="R56">
            <v>197200</v>
          </cell>
          <cell r="S56" t="str">
            <v>843</v>
          </cell>
          <cell r="T56" t="str">
            <v>1180</v>
          </cell>
          <cell r="U56">
            <v>1264.5</v>
          </cell>
        </row>
        <row r="57">
          <cell r="O57" t="str">
            <v>'28723</v>
          </cell>
          <cell r="P57">
            <v>33623</v>
          </cell>
          <cell r="Q57">
            <v>645</v>
          </cell>
          <cell r="R57">
            <v>221700</v>
          </cell>
          <cell r="S57" t="str">
            <v>702</v>
          </cell>
          <cell r="T57" t="str">
            <v>982</v>
          </cell>
          <cell r="U57">
            <v>1053</v>
          </cell>
        </row>
        <row r="58">
          <cell r="O58" t="str">
            <v>'28726</v>
          </cell>
          <cell r="P58">
            <v>32820</v>
          </cell>
          <cell r="Q58">
            <v>740</v>
          </cell>
          <cell r="R58">
            <v>141400</v>
          </cell>
          <cell r="S58" t="str">
            <v>800</v>
          </cell>
          <cell r="T58" t="str">
            <v>1120</v>
          </cell>
          <cell r="U58">
            <v>1200</v>
          </cell>
        </row>
        <row r="59">
          <cell r="O59" t="str">
            <v>'28729</v>
          </cell>
          <cell r="P59">
            <v>49089</v>
          </cell>
          <cell r="R59">
            <v>166800</v>
          </cell>
          <cell r="S59" t="str">
            <v>239</v>
          </cell>
          <cell r="T59" t="str">
            <v>334</v>
          </cell>
          <cell r="U59">
            <v>358.5</v>
          </cell>
        </row>
        <row r="60">
          <cell r="O60" t="str">
            <v>'28730</v>
          </cell>
          <cell r="P60">
            <v>56630</v>
          </cell>
          <cell r="Q60">
            <v>881</v>
          </cell>
          <cell r="R60">
            <v>212700</v>
          </cell>
          <cell r="S60" t="str">
            <v>777</v>
          </cell>
          <cell r="T60" t="str">
            <v>1087</v>
          </cell>
          <cell r="U60">
            <v>1165.5</v>
          </cell>
        </row>
        <row r="61">
          <cell r="O61" t="str">
            <v>'28731</v>
          </cell>
          <cell r="P61">
            <v>51365</v>
          </cell>
          <cell r="Q61">
            <v>900</v>
          </cell>
          <cell r="R61">
            <v>212600</v>
          </cell>
          <cell r="S61" t="str">
            <v>912</v>
          </cell>
          <cell r="T61" t="str">
            <v>1276</v>
          </cell>
          <cell r="U61">
            <v>1368</v>
          </cell>
        </row>
        <row r="62">
          <cell r="O62" t="str">
            <v>'28732</v>
          </cell>
          <cell r="P62">
            <v>57298</v>
          </cell>
          <cell r="Q62">
            <v>1028</v>
          </cell>
          <cell r="R62">
            <v>209900</v>
          </cell>
          <cell r="S62" t="str">
            <v>1027</v>
          </cell>
          <cell r="T62" t="str">
            <v>1437</v>
          </cell>
          <cell r="U62">
            <v>1540.5</v>
          </cell>
        </row>
        <row r="63">
          <cell r="O63" t="str">
            <v>'28734</v>
          </cell>
          <cell r="P63">
            <v>37759</v>
          </cell>
          <cell r="Q63">
            <v>712</v>
          </cell>
          <cell r="R63">
            <v>149400</v>
          </cell>
          <cell r="S63" t="str">
            <v>743</v>
          </cell>
          <cell r="T63" t="str">
            <v>1040</v>
          </cell>
          <cell r="U63">
            <v>1114.5</v>
          </cell>
        </row>
        <row r="64">
          <cell r="O64" t="str">
            <v>'28735</v>
          </cell>
          <cell r="P64">
            <v>27386</v>
          </cell>
          <cell r="Q64">
            <v>573</v>
          </cell>
          <cell r="S64" t="str">
            <v>574</v>
          </cell>
          <cell r="T64" t="str">
            <v>803</v>
          </cell>
          <cell r="U64">
            <v>861</v>
          </cell>
        </row>
        <row r="65">
          <cell r="O65" t="str">
            <v>'28736</v>
          </cell>
          <cell r="P65">
            <v>41372</v>
          </cell>
          <cell r="Q65">
            <v>862</v>
          </cell>
          <cell r="R65">
            <v>343300</v>
          </cell>
          <cell r="S65" t="str">
            <v>962</v>
          </cell>
          <cell r="T65" t="str">
            <v>1346</v>
          </cell>
          <cell r="U65">
            <v>1443</v>
          </cell>
        </row>
        <row r="66">
          <cell r="O66" t="str">
            <v>'28739</v>
          </cell>
          <cell r="P66">
            <v>51738</v>
          </cell>
          <cell r="Q66">
            <v>792</v>
          </cell>
          <cell r="R66">
            <v>234400</v>
          </cell>
          <cell r="S66" t="str">
            <v>820</v>
          </cell>
          <cell r="T66" t="str">
            <v>1148</v>
          </cell>
          <cell r="U66">
            <v>1230</v>
          </cell>
        </row>
        <row r="67">
          <cell r="O67" t="str">
            <v>'28741</v>
          </cell>
          <cell r="P67">
            <v>62072</v>
          </cell>
          <cell r="Q67">
            <v>890</v>
          </cell>
          <cell r="R67">
            <v>476200</v>
          </cell>
          <cell r="S67" t="str">
            <v>877</v>
          </cell>
          <cell r="T67" t="str">
            <v>1227</v>
          </cell>
          <cell r="U67">
            <v>1315.5</v>
          </cell>
        </row>
        <row r="68">
          <cell r="O68" t="str">
            <v>'28742</v>
          </cell>
          <cell r="P68">
            <v>60583</v>
          </cell>
          <cell r="Q68">
            <v>774</v>
          </cell>
          <cell r="R68">
            <v>198500</v>
          </cell>
          <cell r="S68" t="str">
            <v>810</v>
          </cell>
          <cell r="T68" t="str">
            <v>1134</v>
          </cell>
          <cell r="U68">
            <v>1215</v>
          </cell>
        </row>
        <row r="69">
          <cell r="O69" t="str">
            <v>'28746</v>
          </cell>
          <cell r="P69">
            <v>61917</v>
          </cell>
          <cell r="Q69">
            <v>700</v>
          </cell>
          <cell r="R69">
            <v>263500</v>
          </cell>
          <cell r="S69" t="str">
            <v>788</v>
          </cell>
          <cell r="T69" t="str">
            <v>1103</v>
          </cell>
          <cell r="U69">
            <v>1182</v>
          </cell>
        </row>
        <row r="70">
          <cell r="O70" t="str">
            <v>'28747</v>
          </cell>
          <cell r="P70">
            <v>35288</v>
          </cell>
          <cell r="Q70">
            <v>673</v>
          </cell>
          <cell r="R70">
            <v>168500</v>
          </cell>
          <cell r="S70" t="str">
            <v>693</v>
          </cell>
          <cell r="T70" t="str">
            <v>970</v>
          </cell>
          <cell r="U70">
            <v>1039.5</v>
          </cell>
        </row>
        <row r="71">
          <cell r="O71" t="str">
            <v>'28752</v>
          </cell>
          <cell r="P71">
            <v>38906</v>
          </cell>
          <cell r="Q71">
            <v>599</v>
          </cell>
          <cell r="R71">
            <v>107700</v>
          </cell>
          <cell r="S71" t="str">
            <v>648</v>
          </cell>
          <cell r="T71" t="str">
            <v>907</v>
          </cell>
          <cell r="U71">
            <v>972</v>
          </cell>
        </row>
        <row r="72">
          <cell r="O72" t="str">
            <v>'28756</v>
          </cell>
          <cell r="P72">
            <v>48147</v>
          </cell>
          <cell r="Q72">
            <v>721</v>
          </cell>
          <cell r="R72">
            <v>185500</v>
          </cell>
          <cell r="S72" t="str">
            <v>763</v>
          </cell>
          <cell r="T72" t="str">
            <v>1068</v>
          </cell>
          <cell r="U72">
            <v>1144.5</v>
          </cell>
        </row>
        <row r="73">
          <cell r="O73" t="str">
            <v>'28759</v>
          </cell>
          <cell r="P73">
            <v>63173</v>
          </cell>
          <cell r="Q73">
            <v>808</v>
          </cell>
          <cell r="R73">
            <v>234000</v>
          </cell>
          <cell r="S73" t="str">
            <v>956</v>
          </cell>
          <cell r="T73" t="str">
            <v>1338</v>
          </cell>
          <cell r="U73">
            <v>1434</v>
          </cell>
        </row>
        <row r="74">
          <cell r="O74" t="str">
            <v>'28761</v>
          </cell>
          <cell r="P74">
            <v>41260</v>
          </cell>
          <cell r="Q74">
            <v>648</v>
          </cell>
          <cell r="R74">
            <v>128700</v>
          </cell>
          <cell r="S74" t="str">
            <v>646</v>
          </cell>
          <cell r="T74" t="str">
            <v>904</v>
          </cell>
          <cell r="U74">
            <v>969</v>
          </cell>
        </row>
        <row r="75">
          <cell r="O75" t="str">
            <v>'28762</v>
          </cell>
          <cell r="P75">
            <v>32301</v>
          </cell>
          <cell r="Q75">
            <v>594</v>
          </cell>
          <cell r="R75">
            <v>104500</v>
          </cell>
          <cell r="S75" t="str">
            <v>622</v>
          </cell>
          <cell r="T75" t="str">
            <v>870</v>
          </cell>
          <cell r="U75">
            <v>933</v>
          </cell>
        </row>
        <row r="76">
          <cell r="O76" t="str">
            <v>'28763</v>
          </cell>
          <cell r="P76">
            <v>65559</v>
          </cell>
          <cell r="Q76">
            <v>702</v>
          </cell>
          <cell r="R76">
            <v>160900</v>
          </cell>
          <cell r="S76" t="str">
            <v>764</v>
          </cell>
          <cell r="T76" t="str">
            <v>1069</v>
          </cell>
          <cell r="U76">
            <v>1146</v>
          </cell>
        </row>
        <row r="77">
          <cell r="O77" t="str">
            <v>'28766</v>
          </cell>
          <cell r="P77">
            <v>63092</v>
          </cell>
          <cell r="R77">
            <v>200600</v>
          </cell>
        </row>
        <row r="78">
          <cell r="O78" t="str">
            <v>'28768</v>
          </cell>
          <cell r="P78">
            <v>50741</v>
          </cell>
          <cell r="Q78">
            <v>730</v>
          </cell>
          <cell r="R78">
            <v>229100</v>
          </cell>
          <cell r="S78" t="str">
            <v>788</v>
          </cell>
          <cell r="T78" t="str">
            <v>1103</v>
          </cell>
          <cell r="U78">
            <v>1182</v>
          </cell>
        </row>
        <row r="79">
          <cell r="O79" t="str">
            <v>'28772</v>
          </cell>
          <cell r="P79">
            <v>57951</v>
          </cell>
          <cell r="R79">
            <v>151200</v>
          </cell>
          <cell r="S79" t="str">
            <v>968</v>
          </cell>
          <cell r="T79" t="str">
            <v>1355</v>
          </cell>
          <cell r="U79">
            <v>1452</v>
          </cell>
        </row>
        <row r="80">
          <cell r="O80" t="str">
            <v>'28773</v>
          </cell>
          <cell r="P80">
            <v>51368</v>
          </cell>
          <cell r="Q80">
            <v>868</v>
          </cell>
          <cell r="R80">
            <v>253600</v>
          </cell>
          <cell r="S80" t="str">
            <v>944</v>
          </cell>
          <cell r="T80" t="str">
            <v>1321</v>
          </cell>
          <cell r="U80">
            <v>1416</v>
          </cell>
        </row>
        <row r="81">
          <cell r="O81" t="str">
            <v>'28774</v>
          </cell>
          <cell r="P81">
            <v>58966</v>
          </cell>
          <cell r="Q81">
            <v>974</v>
          </cell>
          <cell r="R81">
            <v>374000</v>
          </cell>
          <cell r="S81" t="str">
            <v>1385</v>
          </cell>
          <cell r="T81" t="str">
            <v>1938</v>
          </cell>
          <cell r="U81">
            <v>2077.5</v>
          </cell>
        </row>
        <row r="82">
          <cell r="O82" t="str">
            <v>'28775</v>
          </cell>
        </row>
        <row r="83">
          <cell r="O83" t="str">
            <v>'28778</v>
          </cell>
          <cell r="P83">
            <v>43089</v>
          </cell>
          <cell r="Q83">
            <v>811</v>
          </cell>
          <cell r="R83">
            <v>151400</v>
          </cell>
          <cell r="S83" t="str">
            <v>828</v>
          </cell>
          <cell r="T83" t="str">
            <v>1159</v>
          </cell>
          <cell r="U83">
            <v>1242</v>
          </cell>
        </row>
        <row r="84">
          <cell r="O84" t="str">
            <v>'28779</v>
          </cell>
          <cell r="P84">
            <v>51769</v>
          </cell>
          <cell r="Q84">
            <v>761</v>
          </cell>
          <cell r="R84">
            <v>179900</v>
          </cell>
          <cell r="S84" t="str">
            <v>735</v>
          </cell>
          <cell r="T84" t="str">
            <v>1029</v>
          </cell>
          <cell r="U84">
            <v>1102.5</v>
          </cell>
        </row>
        <row r="85">
          <cell r="O85" t="str">
            <v>'28782</v>
          </cell>
          <cell r="P85">
            <v>50191</v>
          </cell>
          <cell r="Q85">
            <v>959</v>
          </cell>
          <cell r="R85">
            <v>222700</v>
          </cell>
          <cell r="S85" t="str">
            <v>1054</v>
          </cell>
          <cell r="T85" t="str">
            <v>1475</v>
          </cell>
          <cell r="U85">
            <v>1581</v>
          </cell>
        </row>
        <row r="86">
          <cell r="O86" t="str">
            <v>'28783</v>
          </cell>
          <cell r="P86">
            <v>30250</v>
          </cell>
          <cell r="Q86">
            <v>631</v>
          </cell>
          <cell r="R86">
            <v>150400</v>
          </cell>
          <cell r="S86" t="str">
            <v>642</v>
          </cell>
          <cell r="T86" t="str">
            <v>898</v>
          </cell>
          <cell r="U86">
            <v>963</v>
          </cell>
        </row>
        <row r="87">
          <cell r="O87" t="str">
            <v>'28786</v>
          </cell>
          <cell r="P87">
            <v>42500</v>
          </cell>
          <cell r="Q87">
            <v>694</v>
          </cell>
          <cell r="R87">
            <v>168700</v>
          </cell>
          <cell r="S87" t="str">
            <v>797</v>
          </cell>
          <cell r="T87" t="str">
            <v>1115</v>
          </cell>
          <cell r="U87">
            <v>1195.5</v>
          </cell>
        </row>
        <row r="88">
          <cell r="O88" t="str">
            <v>'28790</v>
          </cell>
          <cell r="P88">
            <v>61837</v>
          </cell>
          <cell r="Q88">
            <v>904</v>
          </cell>
          <cell r="R88">
            <v>162200</v>
          </cell>
          <cell r="S88" t="str">
            <v>1129</v>
          </cell>
          <cell r="T88" t="str">
            <v>1580</v>
          </cell>
          <cell r="U88">
            <v>1693.5</v>
          </cell>
        </row>
        <row r="89">
          <cell r="O89" t="str">
            <v>'28791</v>
          </cell>
          <cell r="P89">
            <v>50456</v>
          </cell>
          <cell r="Q89">
            <v>849</v>
          </cell>
          <cell r="R89">
            <v>200600</v>
          </cell>
          <cell r="S89" t="str">
            <v>818</v>
          </cell>
          <cell r="T89" t="str">
            <v>1145</v>
          </cell>
          <cell r="U89">
            <v>1227</v>
          </cell>
        </row>
        <row r="90">
          <cell r="O90" t="str">
            <v>'28792</v>
          </cell>
          <cell r="P90">
            <v>43896</v>
          </cell>
          <cell r="Q90">
            <v>767</v>
          </cell>
          <cell r="R90">
            <v>157900</v>
          </cell>
          <cell r="S90" t="str">
            <v>835</v>
          </cell>
          <cell r="T90" t="str">
            <v>1169</v>
          </cell>
          <cell r="U90">
            <v>1252.5</v>
          </cell>
        </row>
        <row r="91">
          <cell r="O91" t="str">
            <v>'28801</v>
          </cell>
          <cell r="P91">
            <v>34035</v>
          </cell>
          <cell r="Q91">
            <v>753</v>
          </cell>
          <cell r="R91">
            <v>279600</v>
          </cell>
          <cell r="S91" t="str">
            <v>860</v>
          </cell>
          <cell r="T91" t="str">
            <v>1204</v>
          </cell>
          <cell r="U91">
            <v>1290</v>
          </cell>
        </row>
        <row r="92">
          <cell r="O92" t="str">
            <v>'28803</v>
          </cell>
          <cell r="P92">
            <v>50805</v>
          </cell>
          <cell r="Q92">
            <v>1060</v>
          </cell>
          <cell r="R92">
            <v>239800</v>
          </cell>
          <cell r="S92" t="str">
            <v>1146</v>
          </cell>
          <cell r="T92" t="str">
            <v>1604</v>
          </cell>
          <cell r="U92">
            <v>1719</v>
          </cell>
        </row>
        <row r="93">
          <cell r="O93" t="str">
            <v>'28804</v>
          </cell>
          <cell r="P93">
            <v>55125</v>
          </cell>
          <cell r="Q93">
            <v>1043</v>
          </cell>
          <cell r="R93">
            <v>316600</v>
          </cell>
          <cell r="S93" t="str">
            <v>1151</v>
          </cell>
          <cell r="T93" t="str">
            <v>1611</v>
          </cell>
          <cell r="U93">
            <v>1726.5</v>
          </cell>
        </row>
        <row r="94">
          <cell r="O94" t="str">
            <v>'28805</v>
          </cell>
          <cell r="P94">
            <v>46345</v>
          </cell>
          <cell r="Q94">
            <v>835</v>
          </cell>
          <cell r="R94">
            <v>231600</v>
          </cell>
          <cell r="S94" t="str">
            <v>898</v>
          </cell>
          <cell r="T94" t="str">
            <v>1257</v>
          </cell>
          <cell r="U94">
            <v>1347</v>
          </cell>
        </row>
        <row r="95">
          <cell r="O95" t="str">
            <v>'28806</v>
          </cell>
          <cell r="P95">
            <v>43311</v>
          </cell>
          <cell r="Q95">
            <v>898</v>
          </cell>
          <cell r="R95">
            <v>181600</v>
          </cell>
          <cell r="S95" t="str">
            <v>996</v>
          </cell>
          <cell r="T95" t="str">
            <v>1394</v>
          </cell>
          <cell r="U95">
            <v>1494</v>
          </cell>
        </row>
        <row r="96">
          <cell r="O96" t="str">
            <v>'28904</v>
          </cell>
          <cell r="P96">
            <v>36294</v>
          </cell>
          <cell r="Q96">
            <v>689</v>
          </cell>
          <cell r="R96">
            <v>163000</v>
          </cell>
          <cell r="S96" t="str">
            <v>734</v>
          </cell>
          <cell r="T96" t="str">
            <v>1027</v>
          </cell>
          <cell r="U96">
            <v>1101</v>
          </cell>
        </row>
        <row r="97">
          <cell r="O97" t="str">
            <v>'29003</v>
          </cell>
          <cell r="P97">
            <v>38360</v>
          </cell>
          <cell r="Q97">
            <v>847</v>
          </cell>
          <cell r="R97">
            <v>63000</v>
          </cell>
          <cell r="S97" t="str">
            <v>830</v>
          </cell>
          <cell r="T97" t="str">
            <v>1162</v>
          </cell>
          <cell r="U97">
            <v>1245</v>
          </cell>
        </row>
        <row r="98">
          <cell r="O98" t="str">
            <v>'29006</v>
          </cell>
          <cell r="P98">
            <v>39017</v>
          </cell>
          <cell r="Q98">
            <v>689</v>
          </cell>
          <cell r="R98">
            <v>84500</v>
          </cell>
          <cell r="S98" t="str">
            <v>746</v>
          </cell>
          <cell r="T98" t="str">
            <v>1044</v>
          </cell>
          <cell r="U98">
            <v>1119</v>
          </cell>
        </row>
        <row r="99">
          <cell r="O99" t="str">
            <v>'29009</v>
          </cell>
          <cell r="P99">
            <v>28333</v>
          </cell>
          <cell r="Q99">
            <v>732</v>
          </cell>
          <cell r="R99">
            <v>81400</v>
          </cell>
          <cell r="S99" t="str">
            <v>710</v>
          </cell>
          <cell r="T99" t="str">
            <v>993</v>
          </cell>
          <cell r="U99">
            <v>1065</v>
          </cell>
        </row>
        <row r="100">
          <cell r="O100" t="str">
            <v>'29010</v>
          </cell>
          <cell r="P100">
            <v>31670</v>
          </cell>
          <cell r="Q100">
            <v>650</v>
          </cell>
          <cell r="R100">
            <v>69400</v>
          </cell>
          <cell r="S100" t="str">
            <v>663</v>
          </cell>
          <cell r="T100" t="str">
            <v>928</v>
          </cell>
          <cell r="U100">
            <v>994.5</v>
          </cell>
        </row>
        <row r="101">
          <cell r="O101" t="str">
            <v>'29014</v>
          </cell>
          <cell r="P101">
            <v>51776</v>
          </cell>
          <cell r="Q101">
            <v>566</v>
          </cell>
          <cell r="R101">
            <v>123000</v>
          </cell>
          <cell r="S101" t="str">
            <v>503</v>
          </cell>
          <cell r="T101" t="str">
            <v>704</v>
          </cell>
          <cell r="U101">
            <v>754.5</v>
          </cell>
        </row>
        <row r="102">
          <cell r="O102" t="str">
            <v>'29015</v>
          </cell>
          <cell r="P102">
            <v>27461</v>
          </cell>
          <cell r="Q102">
            <v>581</v>
          </cell>
          <cell r="R102">
            <v>66300</v>
          </cell>
          <cell r="S102" t="str">
            <v>581</v>
          </cell>
          <cell r="T102" t="str">
            <v>813</v>
          </cell>
          <cell r="U102">
            <v>871.5</v>
          </cell>
        </row>
        <row r="103">
          <cell r="O103" t="str">
            <v>'29016</v>
          </cell>
          <cell r="P103">
            <v>80925</v>
          </cell>
          <cell r="Q103">
            <v>1303</v>
          </cell>
          <cell r="R103">
            <v>241600</v>
          </cell>
          <cell r="S103" t="str">
            <v>1194</v>
          </cell>
          <cell r="T103" t="str">
            <v>1671</v>
          </cell>
          <cell r="U103">
            <v>1791</v>
          </cell>
        </row>
        <row r="104">
          <cell r="O104" t="str">
            <v>'29018</v>
          </cell>
          <cell r="P104">
            <v>32768</v>
          </cell>
          <cell r="Q104">
            <v>573</v>
          </cell>
          <cell r="R104">
            <v>90200</v>
          </cell>
          <cell r="S104" t="str">
            <v>576</v>
          </cell>
          <cell r="T104" t="str">
            <v>806</v>
          </cell>
          <cell r="U104">
            <v>864</v>
          </cell>
        </row>
        <row r="105">
          <cell r="O105" t="str">
            <v>'29020</v>
          </cell>
          <cell r="P105">
            <v>38515</v>
          </cell>
          <cell r="Q105">
            <v>669</v>
          </cell>
          <cell r="R105">
            <v>124400</v>
          </cell>
          <cell r="S105" t="str">
            <v>722</v>
          </cell>
          <cell r="T105" t="str">
            <v>1010</v>
          </cell>
          <cell r="U105">
            <v>1083</v>
          </cell>
        </row>
        <row r="106">
          <cell r="O106" t="str">
            <v>'29030</v>
          </cell>
          <cell r="P106">
            <v>41518</v>
          </cell>
          <cell r="Q106">
            <v>532</v>
          </cell>
          <cell r="R106">
            <v>114400</v>
          </cell>
          <cell r="S106" t="str">
            <v>532</v>
          </cell>
          <cell r="T106" t="str">
            <v>744</v>
          </cell>
          <cell r="U106">
            <v>798</v>
          </cell>
        </row>
        <row r="107">
          <cell r="O107" t="str">
            <v>'29031</v>
          </cell>
          <cell r="P107">
            <v>40000</v>
          </cell>
          <cell r="Q107">
            <v>683</v>
          </cell>
          <cell r="R107">
            <v>74100</v>
          </cell>
          <cell r="S107" t="str">
            <v>738</v>
          </cell>
          <cell r="T107" t="str">
            <v>1033</v>
          </cell>
          <cell r="U107">
            <v>1107</v>
          </cell>
        </row>
        <row r="108">
          <cell r="O108" t="str">
            <v>'29032</v>
          </cell>
          <cell r="P108">
            <v>28604</v>
          </cell>
          <cell r="Q108">
            <v>824</v>
          </cell>
          <cell r="R108">
            <v>71600</v>
          </cell>
          <cell r="S108" t="str">
            <v>788</v>
          </cell>
          <cell r="T108" t="str">
            <v>1103</v>
          </cell>
          <cell r="U108">
            <v>1182</v>
          </cell>
        </row>
        <row r="109">
          <cell r="O109" t="str">
            <v>'29033</v>
          </cell>
          <cell r="P109">
            <v>46885</v>
          </cell>
          <cell r="Q109">
            <v>862</v>
          </cell>
          <cell r="R109">
            <v>118800</v>
          </cell>
          <cell r="S109" t="str">
            <v>973</v>
          </cell>
          <cell r="T109" t="str">
            <v>1362</v>
          </cell>
          <cell r="U109">
            <v>1459.5</v>
          </cell>
        </row>
        <row r="110">
          <cell r="O110" t="str">
            <v>'29036</v>
          </cell>
          <cell r="P110">
            <v>82089</v>
          </cell>
          <cell r="Q110">
            <v>1228</v>
          </cell>
          <cell r="R110">
            <v>270800</v>
          </cell>
          <cell r="S110" t="str">
            <v>1258</v>
          </cell>
          <cell r="T110" t="str">
            <v>1761</v>
          </cell>
          <cell r="U110">
            <v>1887</v>
          </cell>
        </row>
        <row r="111">
          <cell r="O111" t="str">
            <v>'29037</v>
          </cell>
          <cell r="P111">
            <v>30250</v>
          </cell>
          <cell r="Q111">
            <v>908</v>
          </cell>
          <cell r="R111">
            <v>91900</v>
          </cell>
        </row>
        <row r="112">
          <cell r="O112" t="str">
            <v>'29038</v>
          </cell>
          <cell r="P112">
            <v>34453</v>
          </cell>
          <cell r="Q112">
            <v>716</v>
          </cell>
          <cell r="R112">
            <v>77000</v>
          </cell>
          <cell r="S112" t="str">
            <v>746</v>
          </cell>
          <cell r="T112" t="str">
            <v>1044</v>
          </cell>
          <cell r="U112">
            <v>1119</v>
          </cell>
        </row>
        <row r="113">
          <cell r="O113" t="str">
            <v>'29039</v>
          </cell>
          <cell r="P113">
            <v>36425</v>
          </cell>
          <cell r="Q113">
            <v>637</v>
          </cell>
          <cell r="R113">
            <v>75600</v>
          </cell>
          <cell r="S113" t="str">
            <v>895</v>
          </cell>
          <cell r="T113" t="str">
            <v>1253</v>
          </cell>
          <cell r="U113">
            <v>1342.5</v>
          </cell>
        </row>
        <row r="114">
          <cell r="O114" t="str">
            <v>'29040</v>
          </cell>
          <cell r="P114">
            <v>46025</v>
          </cell>
          <cell r="Q114">
            <v>724</v>
          </cell>
          <cell r="R114">
            <v>114100</v>
          </cell>
          <cell r="S114" t="str">
            <v>686</v>
          </cell>
          <cell r="T114" t="str">
            <v>960</v>
          </cell>
          <cell r="U114">
            <v>1029</v>
          </cell>
        </row>
        <row r="115">
          <cell r="O115" t="str">
            <v>'29042</v>
          </cell>
          <cell r="P115">
            <v>24424</v>
          </cell>
          <cell r="Q115">
            <v>675</v>
          </cell>
          <cell r="R115">
            <v>64100</v>
          </cell>
          <cell r="S115" t="str">
            <v>773</v>
          </cell>
          <cell r="T115" t="str">
            <v>1082</v>
          </cell>
          <cell r="U115">
            <v>1159.5</v>
          </cell>
        </row>
        <row r="116">
          <cell r="O116" t="str">
            <v>'29044</v>
          </cell>
          <cell r="P116">
            <v>46875</v>
          </cell>
          <cell r="Q116">
            <v>623</v>
          </cell>
          <cell r="R116">
            <v>85500</v>
          </cell>
          <cell r="S116" t="str">
            <v>634</v>
          </cell>
          <cell r="T116" t="str">
            <v>887</v>
          </cell>
          <cell r="U116">
            <v>951</v>
          </cell>
        </row>
        <row r="117">
          <cell r="O117" t="str">
            <v>'29045</v>
          </cell>
          <cell r="P117">
            <v>63737</v>
          </cell>
          <cell r="Q117">
            <v>1037</v>
          </cell>
          <cell r="R117">
            <v>153200</v>
          </cell>
          <cell r="S117" t="str">
            <v>1054</v>
          </cell>
          <cell r="T117" t="str">
            <v>1475</v>
          </cell>
          <cell r="U117">
            <v>1581</v>
          </cell>
        </row>
        <row r="118">
          <cell r="O118" t="str">
            <v>'29047</v>
          </cell>
          <cell r="P118">
            <v>32924</v>
          </cell>
          <cell r="Q118">
            <v>567</v>
          </cell>
          <cell r="R118">
            <v>83800</v>
          </cell>
          <cell r="S118" t="str">
            <v>600</v>
          </cell>
          <cell r="T118" t="str">
            <v>840</v>
          </cell>
          <cell r="U118">
            <v>900</v>
          </cell>
        </row>
        <row r="119">
          <cell r="O119" t="str">
            <v>'29052</v>
          </cell>
          <cell r="P119">
            <v>28947</v>
          </cell>
          <cell r="Q119">
            <v>727</v>
          </cell>
          <cell r="R119">
            <v>58600</v>
          </cell>
          <cell r="S119" t="str">
            <v>788</v>
          </cell>
          <cell r="T119" t="str">
            <v>1103</v>
          </cell>
          <cell r="U119">
            <v>1182</v>
          </cell>
        </row>
        <row r="120">
          <cell r="O120" t="str">
            <v>'29053</v>
          </cell>
          <cell r="P120">
            <v>38172</v>
          </cell>
          <cell r="Q120">
            <v>862</v>
          </cell>
          <cell r="R120">
            <v>74000</v>
          </cell>
          <cell r="S120" t="str">
            <v>842</v>
          </cell>
          <cell r="T120" t="str">
            <v>1178</v>
          </cell>
          <cell r="U120">
            <v>1263</v>
          </cell>
        </row>
        <row r="121">
          <cell r="O121" t="str">
            <v>'29054</v>
          </cell>
          <cell r="P121">
            <v>63313</v>
          </cell>
          <cell r="Q121">
            <v>716</v>
          </cell>
          <cell r="R121">
            <v>168300</v>
          </cell>
          <cell r="S121" t="str">
            <v>788</v>
          </cell>
          <cell r="T121" t="str">
            <v>1103</v>
          </cell>
          <cell r="U121">
            <v>1182</v>
          </cell>
        </row>
        <row r="122">
          <cell r="O122" t="str">
            <v>'29055</v>
          </cell>
          <cell r="P122">
            <v>30116</v>
          </cell>
          <cell r="Q122">
            <v>690</v>
          </cell>
          <cell r="R122">
            <v>65500</v>
          </cell>
          <cell r="S122" t="str">
            <v>712</v>
          </cell>
          <cell r="T122" t="str">
            <v>996</v>
          </cell>
          <cell r="U122">
            <v>1068</v>
          </cell>
        </row>
        <row r="123">
          <cell r="O123" t="str">
            <v>'29058</v>
          </cell>
          <cell r="P123">
            <v>42718</v>
          </cell>
          <cell r="Q123">
            <v>652</v>
          </cell>
          <cell r="R123">
            <v>104700</v>
          </cell>
          <cell r="S123" t="str">
            <v>671</v>
          </cell>
          <cell r="T123" t="str">
            <v>939</v>
          </cell>
          <cell r="U123">
            <v>1006.5</v>
          </cell>
        </row>
        <row r="124">
          <cell r="O124" t="str">
            <v>'29061</v>
          </cell>
          <cell r="P124">
            <v>55490</v>
          </cell>
          <cell r="Q124">
            <v>1070</v>
          </cell>
          <cell r="R124">
            <v>115600</v>
          </cell>
          <cell r="S124" t="str">
            <v>1202</v>
          </cell>
          <cell r="T124" t="str">
            <v>1682</v>
          </cell>
          <cell r="U124">
            <v>1803</v>
          </cell>
        </row>
        <row r="125">
          <cell r="O125" t="str">
            <v>'29063</v>
          </cell>
          <cell r="P125">
            <v>73886</v>
          </cell>
          <cell r="Q125">
            <v>1192</v>
          </cell>
          <cell r="R125">
            <v>165500</v>
          </cell>
          <cell r="S125" t="str">
            <v>1234</v>
          </cell>
          <cell r="T125" t="str">
            <v>1727</v>
          </cell>
          <cell r="U125">
            <v>1851</v>
          </cell>
        </row>
        <row r="126">
          <cell r="O126" t="str">
            <v>'29065</v>
          </cell>
          <cell r="P126">
            <v>44375</v>
          </cell>
          <cell r="R126">
            <v>82200</v>
          </cell>
        </row>
        <row r="127">
          <cell r="O127" t="str">
            <v>'29067</v>
          </cell>
          <cell r="P127">
            <v>39156</v>
          </cell>
          <cell r="Q127">
            <v>664</v>
          </cell>
          <cell r="R127">
            <v>89200</v>
          </cell>
          <cell r="S127" t="str">
            <v>750</v>
          </cell>
          <cell r="T127" t="str">
            <v>1050</v>
          </cell>
          <cell r="U127">
            <v>1125</v>
          </cell>
        </row>
        <row r="128">
          <cell r="O128" t="str">
            <v>'29070</v>
          </cell>
          <cell r="P128">
            <v>52650</v>
          </cell>
          <cell r="Q128">
            <v>643</v>
          </cell>
          <cell r="R128">
            <v>130900</v>
          </cell>
          <cell r="S128" t="str">
            <v>744</v>
          </cell>
          <cell r="T128" t="str">
            <v>1041</v>
          </cell>
          <cell r="U128">
            <v>1116</v>
          </cell>
        </row>
        <row r="129">
          <cell r="O129" t="str">
            <v>'29072</v>
          </cell>
          <cell r="P129">
            <v>78899</v>
          </cell>
          <cell r="Q129">
            <v>1003</v>
          </cell>
          <cell r="R129">
            <v>212400</v>
          </cell>
          <cell r="S129" t="str">
            <v>1058</v>
          </cell>
          <cell r="T129" t="str">
            <v>1481</v>
          </cell>
          <cell r="U129">
            <v>1587</v>
          </cell>
        </row>
        <row r="130">
          <cell r="O130" t="str">
            <v>'29073</v>
          </cell>
          <cell r="P130">
            <v>56146</v>
          </cell>
          <cell r="Q130">
            <v>856</v>
          </cell>
          <cell r="R130">
            <v>132300</v>
          </cell>
          <cell r="S130" t="str">
            <v>905</v>
          </cell>
          <cell r="T130" t="str">
            <v>1267</v>
          </cell>
          <cell r="U130">
            <v>1357.5</v>
          </cell>
        </row>
        <row r="131">
          <cell r="O131" t="str">
            <v>'29074</v>
          </cell>
        </row>
        <row r="132">
          <cell r="O132" t="str">
            <v>'29075</v>
          </cell>
          <cell r="P132">
            <v>58629</v>
          </cell>
          <cell r="Q132">
            <v>675</v>
          </cell>
          <cell r="R132">
            <v>194000</v>
          </cell>
          <cell r="S132" t="str">
            <v>1101</v>
          </cell>
          <cell r="T132" t="str">
            <v>1541</v>
          </cell>
          <cell r="U132">
            <v>1651.5</v>
          </cell>
        </row>
        <row r="133">
          <cell r="O133" t="str">
            <v>'29078</v>
          </cell>
          <cell r="P133">
            <v>54347</v>
          </cell>
          <cell r="Q133">
            <v>671</v>
          </cell>
          <cell r="R133">
            <v>121100</v>
          </cell>
          <cell r="S133" t="str">
            <v>716</v>
          </cell>
          <cell r="T133" t="str">
            <v>1002</v>
          </cell>
          <cell r="U133">
            <v>1074</v>
          </cell>
        </row>
        <row r="134">
          <cell r="O134" t="str">
            <v>'29081</v>
          </cell>
          <cell r="P134">
            <v>38409</v>
          </cell>
          <cell r="Q134">
            <v>681</v>
          </cell>
          <cell r="R134">
            <v>83400</v>
          </cell>
          <cell r="S134" t="str">
            <v>604</v>
          </cell>
          <cell r="T134" t="str">
            <v>845</v>
          </cell>
          <cell r="U134">
            <v>906</v>
          </cell>
        </row>
        <row r="135">
          <cell r="O135" t="str">
            <v>'29105</v>
          </cell>
          <cell r="P135">
            <v>31280</v>
          </cell>
          <cell r="Q135">
            <v>661</v>
          </cell>
          <cell r="R135">
            <v>74700</v>
          </cell>
          <cell r="S135" t="str">
            <v>713</v>
          </cell>
          <cell r="T135" t="str">
            <v>998</v>
          </cell>
          <cell r="U135">
            <v>1069.5</v>
          </cell>
        </row>
        <row r="136">
          <cell r="O136" t="str">
            <v>'29107</v>
          </cell>
          <cell r="P136">
            <v>36566</v>
          </cell>
          <cell r="Q136">
            <v>713</v>
          </cell>
          <cell r="R136">
            <v>64000</v>
          </cell>
          <cell r="S136" t="str">
            <v>681</v>
          </cell>
          <cell r="T136" t="str">
            <v>953</v>
          </cell>
          <cell r="U136">
            <v>1021.5</v>
          </cell>
        </row>
        <row r="137">
          <cell r="O137" t="str">
            <v>'29108</v>
          </cell>
          <cell r="P137">
            <v>36614</v>
          </cell>
          <cell r="Q137">
            <v>734</v>
          </cell>
          <cell r="R137">
            <v>83200</v>
          </cell>
          <cell r="S137" t="str">
            <v>755</v>
          </cell>
          <cell r="T137" t="str">
            <v>1057</v>
          </cell>
          <cell r="U137">
            <v>1132.5</v>
          </cell>
        </row>
        <row r="138">
          <cell r="O138" t="str">
            <v>'29112</v>
          </cell>
          <cell r="P138">
            <v>29390</v>
          </cell>
          <cell r="Q138">
            <v>564</v>
          </cell>
          <cell r="R138">
            <v>64900</v>
          </cell>
          <cell r="S138" t="str">
            <v>731</v>
          </cell>
          <cell r="T138" t="str">
            <v>1023</v>
          </cell>
          <cell r="U138">
            <v>1096.5</v>
          </cell>
        </row>
        <row r="139">
          <cell r="O139" t="str">
            <v>'29113</v>
          </cell>
          <cell r="P139">
            <v>40658</v>
          </cell>
          <cell r="Q139">
            <v>495</v>
          </cell>
          <cell r="R139">
            <v>55800</v>
          </cell>
          <cell r="S139" t="str">
            <v>651</v>
          </cell>
          <cell r="T139" t="str">
            <v>911</v>
          </cell>
          <cell r="U139">
            <v>976.5</v>
          </cell>
        </row>
        <row r="140">
          <cell r="O140" t="str">
            <v>'29115</v>
          </cell>
          <cell r="P140">
            <v>28231</v>
          </cell>
          <cell r="Q140">
            <v>658</v>
          </cell>
          <cell r="R140">
            <v>87800</v>
          </cell>
          <cell r="S140" t="str">
            <v>683</v>
          </cell>
          <cell r="T140" t="str">
            <v>956</v>
          </cell>
          <cell r="U140">
            <v>1024.5</v>
          </cell>
        </row>
        <row r="141">
          <cell r="O141" t="str">
            <v>'29117</v>
          </cell>
        </row>
        <row r="142">
          <cell r="O142" t="str">
            <v>'29118</v>
          </cell>
          <cell r="P142">
            <v>45753</v>
          </cell>
          <cell r="Q142">
            <v>699</v>
          </cell>
          <cell r="R142">
            <v>141500</v>
          </cell>
          <cell r="S142" t="str">
            <v>683</v>
          </cell>
          <cell r="T142" t="str">
            <v>956</v>
          </cell>
          <cell r="U142">
            <v>1024.5</v>
          </cell>
        </row>
        <row r="143">
          <cell r="O143" t="str">
            <v>'29123</v>
          </cell>
          <cell r="P143">
            <v>44568</v>
          </cell>
          <cell r="Q143">
            <v>747</v>
          </cell>
          <cell r="R143">
            <v>91100</v>
          </cell>
          <cell r="S143" t="str">
            <v>766</v>
          </cell>
          <cell r="T143" t="str">
            <v>1072</v>
          </cell>
          <cell r="U143">
            <v>1149</v>
          </cell>
        </row>
        <row r="144">
          <cell r="O144" t="str">
            <v>'29125</v>
          </cell>
          <cell r="P144">
            <v>30082</v>
          </cell>
          <cell r="Q144">
            <v>836</v>
          </cell>
          <cell r="R144">
            <v>65800</v>
          </cell>
          <cell r="S144" t="str">
            <v>900</v>
          </cell>
          <cell r="T144" t="str">
            <v>1260</v>
          </cell>
          <cell r="U144">
            <v>1350</v>
          </cell>
        </row>
        <row r="145">
          <cell r="O145" t="str">
            <v>'29126</v>
          </cell>
          <cell r="P145">
            <v>53552</v>
          </cell>
          <cell r="Q145">
            <v>683</v>
          </cell>
          <cell r="R145">
            <v>132700</v>
          </cell>
          <cell r="S145" t="str">
            <v>933</v>
          </cell>
          <cell r="T145" t="str">
            <v>1306</v>
          </cell>
          <cell r="U145">
            <v>1399.5</v>
          </cell>
        </row>
        <row r="146">
          <cell r="O146" t="str">
            <v>'29127</v>
          </cell>
          <cell r="P146">
            <v>51997</v>
          </cell>
          <cell r="Q146">
            <v>806</v>
          </cell>
          <cell r="R146">
            <v>167400</v>
          </cell>
          <cell r="S146" t="str">
            <v>758</v>
          </cell>
          <cell r="T146" t="str">
            <v>1061</v>
          </cell>
          <cell r="U146">
            <v>1137</v>
          </cell>
        </row>
        <row r="147">
          <cell r="O147" t="str">
            <v>'29128</v>
          </cell>
          <cell r="P147">
            <v>37406</v>
          </cell>
          <cell r="Q147">
            <v>683</v>
          </cell>
          <cell r="R147">
            <v>73900</v>
          </cell>
          <cell r="S147" t="str">
            <v>709</v>
          </cell>
          <cell r="T147" t="str">
            <v>992</v>
          </cell>
          <cell r="U147">
            <v>1063.5</v>
          </cell>
        </row>
        <row r="148">
          <cell r="O148" t="str">
            <v>'29129</v>
          </cell>
          <cell r="P148">
            <v>33617</v>
          </cell>
          <cell r="Q148">
            <v>588</v>
          </cell>
          <cell r="R148">
            <v>94100</v>
          </cell>
          <cell r="S148" t="str">
            <v>635</v>
          </cell>
          <cell r="T148" t="str">
            <v>889</v>
          </cell>
          <cell r="U148">
            <v>952.5</v>
          </cell>
        </row>
        <row r="149">
          <cell r="O149" t="str">
            <v>'29130</v>
          </cell>
          <cell r="P149">
            <v>41667</v>
          </cell>
          <cell r="Q149">
            <v>854</v>
          </cell>
          <cell r="R149">
            <v>162200</v>
          </cell>
          <cell r="S149" t="str">
            <v>812</v>
          </cell>
          <cell r="T149" t="str">
            <v>1136</v>
          </cell>
          <cell r="U149">
            <v>1218</v>
          </cell>
        </row>
        <row r="150">
          <cell r="O150" t="str">
            <v>'29133</v>
          </cell>
          <cell r="P150">
            <v>36696</v>
          </cell>
          <cell r="Q150">
            <v>1044</v>
          </cell>
          <cell r="R150">
            <v>89400</v>
          </cell>
          <cell r="S150" t="str">
            <v>629</v>
          </cell>
          <cell r="T150" t="str">
            <v>880</v>
          </cell>
          <cell r="U150">
            <v>943.5</v>
          </cell>
        </row>
        <row r="151">
          <cell r="O151" t="str">
            <v>'29135</v>
          </cell>
          <cell r="P151">
            <v>43958</v>
          </cell>
          <cell r="Q151">
            <v>773</v>
          </cell>
          <cell r="R151">
            <v>99600</v>
          </cell>
          <cell r="S151" t="str">
            <v>667</v>
          </cell>
          <cell r="T151" t="str">
            <v>933</v>
          </cell>
          <cell r="U151">
            <v>1000.5</v>
          </cell>
        </row>
        <row r="152">
          <cell r="O152" t="str">
            <v>'29137</v>
          </cell>
          <cell r="P152">
            <v>39857</v>
          </cell>
          <cell r="Q152">
            <v>595</v>
          </cell>
          <cell r="R152">
            <v>74100</v>
          </cell>
          <cell r="S152" t="str">
            <v>544</v>
          </cell>
          <cell r="T152" t="str">
            <v>761</v>
          </cell>
          <cell r="U152">
            <v>816</v>
          </cell>
        </row>
        <row r="153">
          <cell r="O153" t="str">
            <v>'29138</v>
          </cell>
          <cell r="P153">
            <v>37824</v>
          </cell>
          <cell r="Q153">
            <v>643</v>
          </cell>
          <cell r="R153">
            <v>82700</v>
          </cell>
          <cell r="S153" t="str">
            <v>583</v>
          </cell>
          <cell r="T153" t="str">
            <v>816</v>
          </cell>
          <cell r="U153">
            <v>874.5</v>
          </cell>
        </row>
        <row r="154">
          <cell r="O154" t="str">
            <v>'29145</v>
          </cell>
          <cell r="P154">
            <v>45833</v>
          </cell>
          <cell r="Q154">
            <v>939</v>
          </cell>
          <cell r="R154">
            <v>66300</v>
          </cell>
          <cell r="S154" t="str">
            <v>991</v>
          </cell>
          <cell r="T154" t="str">
            <v>1387</v>
          </cell>
          <cell r="U154">
            <v>1486.5</v>
          </cell>
        </row>
        <row r="155">
          <cell r="O155" t="str">
            <v>'29146</v>
          </cell>
          <cell r="P155">
            <v>27191</v>
          </cell>
          <cell r="Q155">
            <v>689</v>
          </cell>
          <cell r="R155">
            <v>72400</v>
          </cell>
          <cell r="S155" t="str">
            <v>653</v>
          </cell>
          <cell r="T155" t="str">
            <v>914</v>
          </cell>
          <cell r="U155">
            <v>979.5</v>
          </cell>
        </row>
        <row r="156">
          <cell r="O156" t="str">
            <v>'29150</v>
          </cell>
          <cell r="P156">
            <v>36607</v>
          </cell>
          <cell r="Q156">
            <v>723</v>
          </cell>
          <cell r="R156">
            <v>122000</v>
          </cell>
          <cell r="S156" t="str">
            <v>770</v>
          </cell>
          <cell r="T156" t="str">
            <v>1078</v>
          </cell>
          <cell r="U156">
            <v>1155</v>
          </cell>
        </row>
        <row r="157">
          <cell r="O157" t="str">
            <v>'29152</v>
          </cell>
          <cell r="P157">
            <v>26841</v>
          </cell>
          <cell r="Q157">
            <v>1140</v>
          </cell>
          <cell r="S157" t="str">
            <v>1145</v>
          </cell>
          <cell r="T157" t="str">
            <v>1603</v>
          </cell>
          <cell r="U157">
            <v>1717.5</v>
          </cell>
        </row>
        <row r="158">
          <cell r="O158" t="str">
            <v>'29153</v>
          </cell>
          <cell r="P158">
            <v>40152</v>
          </cell>
          <cell r="Q158">
            <v>871</v>
          </cell>
          <cell r="R158">
            <v>92200</v>
          </cell>
          <cell r="S158" t="str">
            <v>848</v>
          </cell>
          <cell r="T158" t="str">
            <v>1187</v>
          </cell>
          <cell r="U158">
            <v>1272</v>
          </cell>
        </row>
        <row r="159">
          <cell r="O159" t="str">
            <v>'29154</v>
          </cell>
          <cell r="P159">
            <v>51006</v>
          </cell>
          <cell r="Q159">
            <v>828</v>
          </cell>
          <cell r="R159">
            <v>131500</v>
          </cell>
          <cell r="S159" t="str">
            <v>848</v>
          </cell>
          <cell r="T159" t="str">
            <v>1187</v>
          </cell>
          <cell r="U159">
            <v>1272</v>
          </cell>
        </row>
        <row r="160">
          <cell r="O160" t="str">
            <v>'29160</v>
          </cell>
          <cell r="P160">
            <v>42339</v>
          </cell>
          <cell r="Q160">
            <v>743</v>
          </cell>
          <cell r="R160">
            <v>84600</v>
          </cell>
          <cell r="S160" t="str">
            <v>741</v>
          </cell>
          <cell r="T160" t="str">
            <v>1037</v>
          </cell>
          <cell r="U160">
            <v>1111.5</v>
          </cell>
        </row>
        <row r="161">
          <cell r="O161" t="str">
            <v>'29164</v>
          </cell>
          <cell r="P161">
            <v>39906</v>
          </cell>
          <cell r="Q161">
            <v>627</v>
          </cell>
          <cell r="R161">
            <v>81400</v>
          </cell>
          <cell r="S161" t="str">
            <v>633</v>
          </cell>
          <cell r="T161" t="str">
            <v>886</v>
          </cell>
          <cell r="U161">
            <v>949.5</v>
          </cell>
        </row>
        <row r="162">
          <cell r="O162" t="str">
            <v>'29166</v>
          </cell>
          <cell r="P162">
            <v>51818</v>
          </cell>
          <cell r="Q162">
            <v>492</v>
          </cell>
          <cell r="R162">
            <v>88200</v>
          </cell>
          <cell r="S162" t="str">
            <v>717</v>
          </cell>
          <cell r="T162" t="str">
            <v>1003</v>
          </cell>
          <cell r="U162">
            <v>1075.5</v>
          </cell>
        </row>
        <row r="163">
          <cell r="O163" t="str">
            <v>'29168</v>
          </cell>
          <cell r="P163">
            <v>41771</v>
          </cell>
          <cell r="Q163">
            <v>807</v>
          </cell>
          <cell r="R163">
            <v>58700</v>
          </cell>
          <cell r="S163" t="str">
            <v>791</v>
          </cell>
          <cell r="T163" t="str">
            <v>1107</v>
          </cell>
          <cell r="U163">
            <v>1186.5</v>
          </cell>
        </row>
        <row r="164">
          <cell r="O164" t="str">
            <v>'29169</v>
          </cell>
          <cell r="P164">
            <v>41090</v>
          </cell>
          <cell r="Q164">
            <v>862</v>
          </cell>
          <cell r="R164">
            <v>139600</v>
          </cell>
          <cell r="S164" t="str">
            <v>873</v>
          </cell>
          <cell r="T164" t="str">
            <v>1222</v>
          </cell>
          <cell r="U164">
            <v>1309.5</v>
          </cell>
        </row>
        <row r="165">
          <cell r="O165" t="str">
            <v>'29170</v>
          </cell>
          <cell r="P165">
            <v>55217</v>
          </cell>
          <cell r="Q165">
            <v>883</v>
          </cell>
          <cell r="R165">
            <v>130300</v>
          </cell>
          <cell r="S165" t="str">
            <v>908</v>
          </cell>
          <cell r="T165" t="str">
            <v>1271</v>
          </cell>
          <cell r="U165">
            <v>1362</v>
          </cell>
        </row>
        <row r="166">
          <cell r="O166" t="str">
            <v>'29172</v>
          </cell>
          <cell r="P166">
            <v>50056</v>
          </cell>
          <cell r="Q166">
            <v>772</v>
          </cell>
          <cell r="R166">
            <v>100100</v>
          </cell>
          <cell r="S166" t="str">
            <v>835</v>
          </cell>
          <cell r="T166" t="str">
            <v>1169</v>
          </cell>
          <cell r="U166">
            <v>1252.5</v>
          </cell>
        </row>
        <row r="167">
          <cell r="O167" t="str">
            <v>'29175</v>
          </cell>
          <cell r="P167">
            <v>24737</v>
          </cell>
          <cell r="R167">
            <v>76500</v>
          </cell>
        </row>
        <row r="168">
          <cell r="O168" t="str">
            <v>'29178</v>
          </cell>
          <cell r="P168">
            <v>37773</v>
          </cell>
          <cell r="Q168">
            <v>625</v>
          </cell>
          <cell r="R168">
            <v>53900</v>
          </cell>
          <cell r="S168" t="str">
            <v>765</v>
          </cell>
          <cell r="T168" t="str">
            <v>1071</v>
          </cell>
          <cell r="U168">
            <v>1147.5</v>
          </cell>
        </row>
        <row r="169">
          <cell r="O169" t="str">
            <v>'29180</v>
          </cell>
          <cell r="P169">
            <v>38875</v>
          </cell>
          <cell r="Q169">
            <v>697</v>
          </cell>
          <cell r="R169">
            <v>104700</v>
          </cell>
          <cell r="S169" t="str">
            <v>702</v>
          </cell>
          <cell r="T169" t="str">
            <v>982</v>
          </cell>
          <cell r="U169">
            <v>1053</v>
          </cell>
        </row>
        <row r="170">
          <cell r="O170" t="str">
            <v>'29201</v>
          </cell>
          <cell r="P170">
            <v>34060</v>
          </cell>
          <cell r="Q170">
            <v>999</v>
          </cell>
          <cell r="R170">
            <v>155000</v>
          </cell>
          <cell r="S170" t="str">
            <v>1021</v>
          </cell>
          <cell r="T170" t="str">
            <v>1429</v>
          </cell>
          <cell r="U170">
            <v>1531.5</v>
          </cell>
        </row>
        <row r="171">
          <cell r="O171" t="str">
            <v>'29203</v>
          </cell>
          <cell r="P171">
            <v>30514</v>
          </cell>
          <cell r="Q171">
            <v>822</v>
          </cell>
          <cell r="R171">
            <v>89900</v>
          </cell>
          <cell r="S171" t="str">
            <v>848</v>
          </cell>
          <cell r="T171" t="str">
            <v>1187</v>
          </cell>
          <cell r="U171">
            <v>1272</v>
          </cell>
        </row>
        <row r="172">
          <cell r="O172" t="str">
            <v>'29204</v>
          </cell>
          <cell r="P172">
            <v>38422</v>
          </cell>
          <cell r="Q172">
            <v>779</v>
          </cell>
          <cell r="R172">
            <v>133900</v>
          </cell>
          <cell r="S172" t="str">
            <v>831</v>
          </cell>
          <cell r="T172" t="str">
            <v>1163</v>
          </cell>
          <cell r="U172">
            <v>1246.5</v>
          </cell>
        </row>
        <row r="173">
          <cell r="O173" t="str">
            <v>'29205</v>
          </cell>
          <cell r="P173">
            <v>47588</v>
          </cell>
          <cell r="Q173">
            <v>794</v>
          </cell>
          <cell r="R173">
            <v>260400</v>
          </cell>
          <cell r="S173" t="str">
            <v>866</v>
          </cell>
          <cell r="T173" t="str">
            <v>1212</v>
          </cell>
          <cell r="U173">
            <v>1299</v>
          </cell>
        </row>
        <row r="174">
          <cell r="O174" t="str">
            <v>'29206</v>
          </cell>
          <cell r="P174">
            <v>74493</v>
          </cell>
          <cell r="Q174">
            <v>1002</v>
          </cell>
          <cell r="R174">
            <v>238300</v>
          </cell>
          <cell r="S174" t="str">
            <v>1113</v>
          </cell>
          <cell r="T174" t="str">
            <v>1558</v>
          </cell>
          <cell r="U174">
            <v>1669.5</v>
          </cell>
        </row>
        <row r="175">
          <cell r="O175" t="str">
            <v>'29207</v>
          </cell>
        </row>
        <row r="176">
          <cell r="O176" t="str">
            <v>'29208</v>
          </cell>
        </row>
        <row r="177">
          <cell r="O177" t="str">
            <v>'29209</v>
          </cell>
          <cell r="P177">
            <v>51149</v>
          </cell>
          <cell r="Q177">
            <v>926</v>
          </cell>
          <cell r="R177">
            <v>140900</v>
          </cell>
          <cell r="S177" t="str">
            <v>1010</v>
          </cell>
          <cell r="T177" t="str">
            <v>1414</v>
          </cell>
          <cell r="U177">
            <v>1515</v>
          </cell>
        </row>
        <row r="178">
          <cell r="O178" t="str">
            <v>'29210</v>
          </cell>
          <cell r="P178">
            <v>40382</v>
          </cell>
          <cell r="Q178">
            <v>824</v>
          </cell>
          <cell r="R178">
            <v>120000</v>
          </cell>
          <cell r="S178" t="str">
            <v>883</v>
          </cell>
          <cell r="T178" t="str">
            <v>1236</v>
          </cell>
          <cell r="U178">
            <v>1324.5</v>
          </cell>
        </row>
        <row r="179">
          <cell r="O179" t="str">
            <v>'29212</v>
          </cell>
          <cell r="P179">
            <v>65997</v>
          </cell>
          <cell r="Q179">
            <v>998</v>
          </cell>
          <cell r="R179">
            <v>166700</v>
          </cell>
          <cell r="S179" t="str">
            <v>1072</v>
          </cell>
          <cell r="T179" t="str">
            <v>1500</v>
          </cell>
          <cell r="U179">
            <v>1608</v>
          </cell>
        </row>
        <row r="180">
          <cell r="O180" t="str">
            <v>'29223</v>
          </cell>
          <cell r="P180">
            <v>51151</v>
          </cell>
          <cell r="Q180">
            <v>956</v>
          </cell>
          <cell r="R180">
            <v>143200</v>
          </cell>
          <cell r="S180" t="str">
            <v>1001</v>
          </cell>
          <cell r="T180" t="str">
            <v>1401</v>
          </cell>
          <cell r="U180">
            <v>1501.5</v>
          </cell>
        </row>
        <row r="181">
          <cell r="O181" t="str">
            <v>'29229</v>
          </cell>
          <cell r="P181">
            <v>70887</v>
          </cell>
          <cell r="Q181">
            <v>1197</v>
          </cell>
          <cell r="R181">
            <v>166600</v>
          </cell>
          <cell r="S181" t="str">
            <v>1252</v>
          </cell>
          <cell r="T181" t="str">
            <v>1752</v>
          </cell>
          <cell r="U181">
            <v>1878</v>
          </cell>
        </row>
        <row r="182">
          <cell r="O182" t="str">
            <v>'29301</v>
          </cell>
          <cell r="P182">
            <v>41867</v>
          </cell>
          <cell r="Q182">
            <v>795</v>
          </cell>
          <cell r="R182">
            <v>125700</v>
          </cell>
          <cell r="S182" t="str">
            <v>871</v>
          </cell>
          <cell r="T182" t="str">
            <v>1219</v>
          </cell>
          <cell r="U182">
            <v>1306.5</v>
          </cell>
        </row>
        <row r="183">
          <cell r="O183" t="str">
            <v>'29302</v>
          </cell>
          <cell r="P183">
            <v>56489</v>
          </cell>
          <cell r="Q183">
            <v>815</v>
          </cell>
          <cell r="R183">
            <v>150900</v>
          </cell>
          <cell r="S183" t="str">
            <v>845</v>
          </cell>
          <cell r="T183" t="str">
            <v>1183</v>
          </cell>
          <cell r="U183">
            <v>1267.5</v>
          </cell>
        </row>
        <row r="184">
          <cell r="O184" t="str">
            <v>'29303</v>
          </cell>
          <cell r="P184">
            <v>31261</v>
          </cell>
          <cell r="Q184">
            <v>675</v>
          </cell>
          <cell r="R184">
            <v>84000</v>
          </cell>
          <cell r="S184" t="str">
            <v>707</v>
          </cell>
          <cell r="T184" t="str">
            <v>989</v>
          </cell>
          <cell r="U184">
            <v>1060.5</v>
          </cell>
        </row>
        <row r="185">
          <cell r="O185" t="str">
            <v>'29306</v>
          </cell>
          <cell r="P185">
            <v>30485</v>
          </cell>
          <cell r="Q185">
            <v>685</v>
          </cell>
          <cell r="R185">
            <v>95200</v>
          </cell>
          <cell r="S185" t="str">
            <v>749</v>
          </cell>
          <cell r="T185" t="str">
            <v>1048</v>
          </cell>
          <cell r="U185">
            <v>1123.5</v>
          </cell>
        </row>
        <row r="186">
          <cell r="O186" t="str">
            <v>'29307</v>
          </cell>
          <cell r="P186">
            <v>44702</v>
          </cell>
          <cell r="Q186">
            <v>765</v>
          </cell>
          <cell r="R186">
            <v>138100</v>
          </cell>
          <cell r="S186" t="str">
            <v>843</v>
          </cell>
          <cell r="T186" t="str">
            <v>1180</v>
          </cell>
          <cell r="U186">
            <v>1264.5</v>
          </cell>
        </row>
        <row r="187">
          <cell r="O187" t="str">
            <v>'29316</v>
          </cell>
          <cell r="P187">
            <v>56811</v>
          </cell>
          <cell r="Q187">
            <v>842</v>
          </cell>
          <cell r="R187">
            <v>138900</v>
          </cell>
          <cell r="S187" t="str">
            <v>823</v>
          </cell>
          <cell r="T187" t="str">
            <v>1152</v>
          </cell>
          <cell r="U187">
            <v>1234.5</v>
          </cell>
        </row>
        <row r="188">
          <cell r="O188" t="str">
            <v>'29320</v>
          </cell>
          <cell r="R188">
            <v>34300</v>
          </cell>
        </row>
        <row r="189">
          <cell r="O189" t="str">
            <v>'29321</v>
          </cell>
          <cell r="P189">
            <v>35481</v>
          </cell>
          <cell r="Q189">
            <v>761</v>
          </cell>
          <cell r="R189">
            <v>58200</v>
          </cell>
          <cell r="S189" t="str">
            <v>725</v>
          </cell>
          <cell r="T189" t="str">
            <v>1014</v>
          </cell>
          <cell r="U189">
            <v>1087.5</v>
          </cell>
        </row>
        <row r="190">
          <cell r="O190" t="str">
            <v>'29322</v>
          </cell>
          <cell r="P190">
            <v>52614</v>
          </cell>
          <cell r="Q190">
            <v>726</v>
          </cell>
          <cell r="R190">
            <v>150000</v>
          </cell>
          <cell r="S190" t="str">
            <v>792</v>
          </cell>
          <cell r="T190" t="str">
            <v>1108</v>
          </cell>
          <cell r="U190">
            <v>1188</v>
          </cell>
        </row>
        <row r="191">
          <cell r="O191" t="str">
            <v>'29323</v>
          </cell>
          <cell r="P191">
            <v>41120</v>
          </cell>
          <cell r="Q191">
            <v>716</v>
          </cell>
          <cell r="R191">
            <v>110800</v>
          </cell>
          <cell r="S191" t="str">
            <v>652</v>
          </cell>
          <cell r="T191" t="str">
            <v>912</v>
          </cell>
          <cell r="U191">
            <v>978</v>
          </cell>
        </row>
        <row r="192">
          <cell r="O192" t="str">
            <v>'29325</v>
          </cell>
          <cell r="P192">
            <v>36466</v>
          </cell>
          <cell r="Q192">
            <v>754</v>
          </cell>
          <cell r="R192">
            <v>87100</v>
          </cell>
          <cell r="S192" t="str">
            <v>697</v>
          </cell>
          <cell r="T192" t="str">
            <v>975</v>
          </cell>
          <cell r="U192">
            <v>1045.5</v>
          </cell>
        </row>
        <row r="193">
          <cell r="O193" t="str">
            <v>'29330</v>
          </cell>
          <cell r="P193">
            <v>42148</v>
          </cell>
          <cell r="Q193">
            <v>681</v>
          </cell>
          <cell r="R193">
            <v>89900</v>
          </cell>
          <cell r="S193" t="str">
            <v>701</v>
          </cell>
          <cell r="T193" t="str">
            <v>981</v>
          </cell>
          <cell r="U193">
            <v>1051.5</v>
          </cell>
        </row>
        <row r="194">
          <cell r="O194" t="str">
            <v>'29332</v>
          </cell>
          <cell r="P194">
            <v>30724</v>
          </cell>
          <cell r="Q194">
            <v>616</v>
          </cell>
          <cell r="R194">
            <v>68500</v>
          </cell>
          <cell r="S194" t="str">
            <v>699</v>
          </cell>
          <cell r="T194" t="str">
            <v>978</v>
          </cell>
          <cell r="U194">
            <v>1048.5</v>
          </cell>
        </row>
        <row r="195">
          <cell r="O195" t="str">
            <v>'29334</v>
          </cell>
          <cell r="P195">
            <v>60603</v>
          </cell>
          <cell r="Q195">
            <v>891</v>
          </cell>
          <cell r="R195">
            <v>147100</v>
          </cell>
          <cell r="S195" t="str">
            <v>978</v>
          </cell>
          <cell r="T195" t="str">
            <v>1369</v>
          </cell>
          <cell r="U195">
            <v>1467</v>
          </cell>
        </row>
        <row r="196">
          <cell r="O196" t="str">
            <v>'29335</v>
          </cell>
          <cell r="P196">
            <v>36382</v>
          </cell>
          <cell r="Q196">
            <v>858</v>
          </cell>
          <cell r="R196">
            <v>75100</v>
          </cell>
          <cell r="S196" t="str">
            <v>688</v>
          </cell>
          <cell r="T196" t="str">
            <v>963</v>
          </cell>
          <cell r="U196">
            <v>1032</v>
          </cell>
        </row>
        <row r="197">
          <cell r="O197" t="str">
            <v>'29340</v>
          </cell>
          <cell r="P197">
            <v>33011</v>
          </cell>
          <cell r="Q197">
            <v>631</v>
          </cell>
          <cell r="R197">
            <v>82700</v>
          </cell>
          <cell r="S197" t="str">
            <v>641</v>
          </cell>
          <cell r="T197" t="str">
            <v>897</v>
          </cell>
          <cell r="U197">
            <v>961.5</v>
          </cell>
        </row>
        <row r="198">
          <cell r="O198" t="str">
            <v>'29341</v>
          </cell>
          <cell r="P198">
            <v>41863</v>
          </cell>
          <cell r="Q198">
            <v>683</v>
          </cell>
          <cell r="R198">
            <v>131600</v>
          </cell>
          <cell r="S198" t="str">
            <v>760</v>
          </cell>
          <cell r="T198" t="str">
            <v>1064</v>
          </cell>
          <cell r="U198">
            <v>1140</v>
          </cell>
        </row>
        <row r="199">
          <cell r="O199" t="str">
            <v>'29346</v>
          </cell>
          <cell r="P199">
            <v>36193</v>
          </cell>
          <cell r="R199">
            <v>73900</v>
          </cell>
          <cell r="S199" t="str">
            <v>733</v>
          </cell>
          <cell r="T199" t="str">
            <v>1026</v>
          </cell>
          <cell r="U199">
            <v>1099.5</v>
          </cell>
        </row>
        <row r="200">
          <cell r="O200" t="str">
            <v>'29349</v>
          </cell>
          <cell r="P200">
            <v>57359</v>
          </cell>
          <cell r="Q200">
            <v>759</v>
          </cell>
          <cell r="R200">
            <v>137100</v>
          </cell>
          <cell r="S200" t="str">
            <v>831</v>
          </cell>
          <cell r="T200" t="str">
            <v>1163</v>
          </cell>
          <cell r="U200">
            <v>1246.5</v>
          </cell>
        </row>
        <row r="201">
          <cell r="O201" t="str">
            <v>'29351</v>
          </cell>
          <cell r="P201">
            <v>42143</v>
          </cell>
          <cell r="Q201">
            <v>522</v>
          </cell>
          <cell r="R201">
            <v>51900</v>
          </cell>
          <cell r="S201" t="str">
            <v>541</v>
          </cell>
          <cell r="T201" t="str">
            <v>757</v>
          </cell>
          <cell r="U201">
            <v>811.5</v>
          </cell>
        </row>
        <row r="202">
          <cell r="O202" t="str">
            <v>'29353</v>
          </cell>
          <cell r="P202">
            <v>44349</v>
          </cell>
          <cell r="Q202">
            <v>602</v>
          </cell>
          <cell r="R202">
            <v>79900</v>
          </cell>
          <cell r="S202" t="str">
            <v>663</v>
          </cell>
          <cell r="T202" t="str">
            <v>928</v>
          </cell>
          <cell r="U202">
            <v>994.5</v>
          </cell>
        </row>
        <row r="203">
          <cell r="O203" t="str">
            <v>'29355</v>
          </cell>
          <cell r="P203">
            <v>28958</v>
          </cell>
          <cell r="R203">
            <v>84000</v>
          </cell>
        </row>
        <row r="204">
          <cell r="O204" t="str">
            <v>'29356</v>
          </cell>
          <cell r="P204">
            <v>50693</v>
          </cell>
          <cell r="Q204">
            <v>714</v>
          </cell>
          <cell r="R204">
            <v>146900</v>
          </cell>
          <cell r="S204" t="str">
            <v>599</v>
          </cell>
          <cell r="T204" t="str">
            <v>838</v>
          </cell>
          <cell r="U204">
            <v>898.5</v>
          </cell>
        </row>
        <row r="205">
          <cell r="O205" t="str">
            <v>'29360</v>
          </cell>
          <cell r="P205">
            <v>37431</v>
          </cell>
          <cell r="Q205">
            <v>658</v>
          </cell>
          <cell r="R205">
            <v>92800</v>
          </cell>
          <cell r="S205" t="str">
            <v>735</v>
          </cell>
          <cell r="T205" t="str">
            <v>1029</v>
          </cell>
          <cell r="U205">
            <v>1102.5</v>
          </cell>
        </row>
        <row r="206">
          <cell r="O206" t="str">
            <v>'29364</v>
          </cell>
          <cell r="P206">
            <v>28125</v>
          </cell>
          <cell r="Q206">
            <v>723</v>
          </cell>
          <cell r="R206">
            <v>40500</v>
          </cell>
          <cell r="S206" t="str">
            <v>644</v>
          </cell>
          <cell r="T206" t="str">
            <v>901</v>
          </cell>
          <cell r="U206">
            <v>966</v>
          </cell>
        </row>
        <row r="207">
          <cell r="O207" t="str">
            <v>'29365</v>
          </cell>
          <cell r="P207">
            <v>60217</v>
          </cell>
          <cell r="Q207">
            <v>799</v>
          </cell>
          <cell r="R207">
            <v>135300</v>
          </cell>
          <cell r="S207" t="str">
            <v>918</v>
          </cell>
          <cell r="T207" t="str">
            <v>1285</v>
          </cell>
          <cell r="U207">
            <v>1377</v>
          </cell>
        </row>
        <row r="208">
          <cell r="O208" t="str">
            <v>'29368</v>
          </cell>
        </row>
        <row r="209">
          <cell r="O209" t="str">
            <v>'29369</v>
          </cell>
          <cell r="P209">
            <v>67841</v>
          </cell>
          <cell r="Q209">
            <v>847</v>
          </cell>
          <cell r="R209">
            <v>163500</v>
          </cell>
          <cell r="S209" t="str">
            <v>895</v>
          </cell>
          <cell r="T209" t="str">
            <v>1253</v>
          </cell>
          <cell r="U209">
            <v>1342.5</v>
          </cell>
        </row>
        <row r="210">
          <cell r="O210" t="str">
            <v>'29370</v>
          </cell>
          <cell r="P210">
            <v>37361</v>
          </cell>
          <cell r="Q210">
            <v>1000</v>
          </cell>
          <cell r="R210">
            <v>89000</v>
          </cell>
        </row>
        <row r="211">
          <cell r="O211" t="str">
            <v>'29372</v>
          </cell>
          <cell r="P211">
            <v>36382</v>
          </cell>
          <cell r="Q211">
            <v>623</v>
          </cell>
          <cell r="R211">
            <v>73100</v>
          </cell>
          <cell r="S211" t="str">
            <v>674</v>
          </cell>
          <cell r="T211" t="str">
            <v>943</v>
          </cell>
          <cell r="U211">
            <v>1011</v>
          </cell>
        </row>
        <row r="212">
          <cell r="O212" t="str">
            <v>'29374</v>
          </cell>
          <cell r="P212">
            <v>45515</v>
          </cell>
          <cell r="Q212">
            <v>784</v>
          </cell>
          <cell r="R212">
            <v>141000</v>
          </cell>
          <cell r="S212" t="str">
            <v>739</v>
          </cell>
          <cell r="T212" t="str">
            <v>1034</v>
          </cell>
          <cell r="U212">
            <v>1108.5</v>
          </cell>
        </row>
        <row r="213">
          <cell r="O213" t="str">
            <v>'29376</v>
          </cell>
          <cell r="P213">
            <v>61327</v>
          </cell>
          <cell r="Q213">
            <v>784</v>
          </cell>
          <cell r="R213">
            <v>143900</v>
          </cell>
          <cell r="S213" t="str">
            <v>850</v>
          </cell>
          <cell r="T213" t="str">
            <v>1190</v>
          </cell>
          <cell r="U213">
            <v>1275</v>
          </cell>
        </row>
        <row r="214">
          <cell r="O214" t="str">
            <v>'29377</v>
          </cell>
          <cell r="P214">
            <v>29632</v>
          </cell>
          <cell r="Q214">
            <v>702</v>
          </cell>
          <cell r="R214">
            <v>57100</v>
          </cell>
          <cell r="S214" t="str">
            <v>576</v>
          </cell>
          <cell r="T214" t="str">
            <v>806</v>
          </cell>
          <cell r="U214">
            <v>864</v>
          </cell>
        </row>
        <row r="215">
          <cell r="O215" t="str">
            <v>'29378</v>
          </cell>
        </row>
        <row r="216">
          <cell r="O216" t="str">
            <v>'29379</v>
          </cell>
          <cell r="P216">
            <v>36586</v>
          </cell>
          <cell r="Q216">
            <v>590</v>
          </cell>
          <cell r="R216">
            <v>78100</v>
          </cell>
          <cell r="S216" t="str">
            <v>679</v>
          </cell>
          <cell r="T216" t="str">
            <v>950</v>
          </cell>
          <cell r="U216">
            <v>1018.5</v>
          </cell>
        </row>
        <row r="217">
          <cell r="O217" t="str">
            <v>'29384</v>
          </cell>
          <cell r="P217">
            <v>38102</v>
          </cell>
          <cell r="Q217">
            <v>671</v>
          </cell>
          <cell r="R217">
            <v>89000</v>
          </cell>
          <cell r="S217" t="str">
            <v>644</v>
          </cell>
          <cell r="T217" t="str">
            <v>901</v>
          </cell>
          <cell r="U217">
            <v>966</v>
          </cell>
        </row>
        <row r="218">
          <cell r="O218" t="str">
            <v>'29385</v>
          </cell>
          <cell r="P218">
            <v>46211</v>
          </cell>
          <cell r="Q218">
            <v>733</v>
          </cell>
          <cell r="R218">
            <v>105100</v>
          </cell>
          <cell r="S218" t="str">
            <v>764</v>
          </cell>
          <cell r="T218" t="str">
            <v>1069</v>
          </cell>
          <cell r="U218">
            <v>1146</v>
          </cell>
        </row>
        <row r="219">
          <cell r="O219" t="str">
            <v>'29388</v>
          </cell>
          <cell r="P219">
            <v>41394</v>
          </cell>
          <cell r="Q219">
            <v>647</v>
          </cell>
          <cell r="R219">
            <v>105900</v>
          </cell>
          <cell r="S219" t="str">
            <v>630</v>
          </cell>
          <cell r="T219" t="str">
            <v>882</v>
          </cell>
          <cell r="U219">
            <v>945</v>
          </cell>
        </row>
        <row r="220">
          <cell r="O220" t="str">
            <v>'29432</v>
          </cell>
          <cell r="P220">
            <v>42155</v>
          </cell>
          <cell r="Q220">
            <v>463</v>
          </cell>
          <cell r="R220">
            <v>72200</v>
          </cell>
          <cell r="S220" t="str">
            <v>316</v>
          </cell>
          <cell r="T220" t="str">
            <v>442</v>
          </cell>
          <cell r="U220">
            <v>474</v>
          </cell>
        </row>
        <row r="221">
          <cell r="O221" t="str">
            <v>'29601</v>
          </cell>
          <cell r="P221">
            <v>40801</v>
          </cell>
          <cell r="Q221">
            <v>740</v>
          </cell>
          <cell r="R221">
            <v>290000</v>
          </cell>
          <cell r="S221" t="str">
            <v>949</v>
          </cell>
          <cell r="T221" t="str">
            <v>1328</v>
          </cell>
          <cell r="U221">
            <v>1423.5</v>
          </cell>
        </row>
        <row r="222">
          <cell r="O222" t="str">
            <v>'29605</v>
          </cell>
          <cell r="P222">
            <v>44438</v>
          </cell>
          <cell r="Q222">
            <v>786</v>
          </cell>
          <cell r="R222">
            <v>145600</v>
          </cell>
          <cell r="S222" t="str">
            <v>852</v>
          </cell>
          <cell r="T222" t="str">
            <v>1192</v>
          </cell>
          <cell r="U222">
            <v>1278</v>
          </cell>
        </row>
        <row r="223">
          <cell r="O223" t="str">
            <v>'29607</v>
          </cell>
          <cell r="P223">
            <v>53809</v>
          </cell>
          <cell r="Q223">
            <v>930</v>
          </cell>
          <cell r="R223">
            <v>186100</v>
          </cell>
          <cell r="S223" t="str">
            <v>1035</v>
          </cell>
          <cell r="T223" t="str">
            <v>1449</v>
          </cell>
          <cell r="U223">
            <v>1552.5</v>
          </cell>
        </row>
        <row r="224">
          <cell r="O224" t="str">
            <v>'29609</v>
          </cell>
          <cell r="P224">
            <v>43559</v>
          </cell>
          <cell r="Q224">
            <v>754</v>
          </cell>
          <cell r="R224">
            <v>172700</v>
          </cell>
          <cell r="S224" t="str">
            <v>817</v>
          </cell>
          <cell r="T224" t="str">
            <v>1143</v>
          </cell>
          <cell r="U224">
            <v>1225.5</v>
          </cell>
        </row>
        <row r="225">
          <cell r="O225" t="str">
            <v>'29611</v>
          </cell>
          <cell r="P225">
            <v>32073</v>
          </cell>
          <cell r="Q225">
            <v>717</v>
          </cell>
          <cell r="R225">
            <v>86400</v>
          </cell>
          <cell r="S225" t="str">
            <v>790</v>
          </cell>
          <cell r="T225" t="str">
            <v>1106</v>
          </cell>
          <cell r="U225">
            <v>1185</v>
          </cell>
        </row>
        <row r="226">
          <cell r="O226" t="str">
            <v>'29613</v>
          </cell>
        </row>
        <row r="227">
          <cell r="O227" t="str">
            <v>'29615</v>
          </cell>
          <cell r="P227">
            <v>57208</v>
          </cell>
          <cell r="Q227">
            <v>898</v>
          </cell>
          <cell r="R227">
            <v>215400</v>
          </cell>
          <cell r="S227" t="str">
            <v>993</v>
          </cell>
          <cell r="T227" t="str">
            <v>1390</v>
          </cell>
          <cell r="U227">
            <v>1489.5</v>
          </cell>
        </row>
        <row r="228">
          <cell r="O228" t="str">
            <v>'29617</v>
          </cell>
          <cell r="P228">
            <v>36303</v>
          </cell>
          <cell r="Q228">
            <v>714</v>
          </cell>
          <cell r="R228">
            <v>118300</v>
          </cell>
          <cell r="S228" t="str">
            <v>780</v>
          </cell>
          <cell r="T228" t="str">
            <v>1092</v>
          </cell>
          <cell r="U228">
            <v>1170</v>
          </cell>
        </row>
        <row r="229">
          <cell r="O229" t="str">
            <v>'29620</v>
          </cell>
          <cell r="P229">
            <v>34292</v>
          </cell>
          <cell r="Q229">
            <v>532</v>
          </cell>
          <cell r="R229">
            <v>104800</v>
          </cell>
          <cell r="S229" t="str">
            <v>682</v>
          </cell>
          <cell r="T229" t="str">
            <v>954</v>
          </cell>
          <cell r="U229">
            <v>1023</v>
          </cell>
        </row>
        <row r="230">
          <cell r="O230" t="str">
            <v>'29621</v>
          </cell>
          <cell r="P230">
            <v>54648</v>
          </cell>
          <cell r="Q230">
            <v>833</v>
          </cell>
          <cell r="R230">
            <v>164300</v>
          </cell>
          <cell r="S230" t="str">
            <v>878</v>
          </cell>
          <cell r="T230" t="str">
            <v>1229</v>
          </cell>
          <cell r="U230">
            <v>1317</v>
          </cell>
        </row>
        <row r="231">
          <cell r="O231" t="str">
            <v>'29624</v>
          </cell>
          <cell r="P231">
            <v>23867</v>
          </cell>
          <cell r="Q231">
            <v>612</v>
          </cell>
          <cell r="R231">
            <v>68500</v>
          </cell>
          <cell r="S231" t="str">
            <v>655</v>
          </cell>
          <cell r="T231" t="str">
            <v>916</v>
          </cell>
          <cell r="U231">
            <v>982.5</v>
          </cell>
        </row>
        <row r="232">
          <cell r="O232" t="str">
            <v>'29625</v>
          </cell>
          <cell r="P232">
            <v>45313</v>
          </cell>
          <cell r="Q232">
            <v>774</v>
          </cell>
          <cell r="R232">
            <v>128600</v>
          </cell>
          <cell r="S232" t="str">
            <v>805</v>
          </cell>
          <cell r="T232" t="str">
            <v>1127</v>
          </cell>
          <cell r="U232">
            <v>1207.5</v>
          </cell>
        </row>
        <row r="233">
          <cell r="O233" t="str">
            <v>'29626</v>
          </cell>
          <cell r="P233">
            <v>44202</v>
          </cell>
          <cell r="Q233">
            <v>744</v>
          </cell>
          <cell r="R233">
            <v>116000</v>
          </cell>
          <cell r="S233" t="str">
            <v>815</v>
          </cell>
          <cell r="T233" t="str">
            <v>1141</v>
          </cell>
          <cell r="U233">
            <v>1222.5</v>
          </cell>
        </row>
        <row r="234">
          <cell r="O234" t="str">
            <v>'29627</v>
          </cell>
          <cell r="P234">
            <v>41142</v>
          </cell>
          <cell r="Q234">
            <v>616</v>
          </cell>
          <cell r="R234">
            <v>103900</v>
          </cell>
          <cell r="S234" t="str">
            <v>674</v>
          </cell>
          <cell r="T234" t="str">
            <v>943</v>
          </cell>
          <cell r="U234">
            <v>1011</v>
          </cell>
        </row>
        <row r="235">
          <cell r="O235" t="str">
            <v>'29628</v>
          </cell>
          <cell r="P235">
            <v>26541</v>
          </cell>
          <cell r="Q235">
            <v>591</v>
          </cell>
          <cell r="R235">
            <v>49900</v>
          </cell>
          <cell r="S235" t="str">
            <v>538</v>
          </cell>
          <cell r="T235" t="str">
            <v>753</v>
          </cell>
          <cell r="U235">
            <v>807</v>
          </cell>
        </row>
        <row r="236">
          <cell r="O236" t="str">
            <v>'29630</v>
          </cell>
          <cell r="P236">
            <v>31256</v>
          </cell>
          <cell r="Q236">
            <v>690</v>
          </cell>
          <cell r="R236">
            <v>123400</v>
          </cell>
          <cell r="S236" t="str">
            <v>708</v>
          </cell>
          <cell r="T236" t="str">
            <v>991</v>
          </cell>
          <cell r="U236">
            <v>1062</v>
          </cell>
        </row>
        <row r="237">
          <cell r="O237" t="str">
            <v>'29631</v>
          </cell>
          <cell r="P237">
            <v>40660</v>
          </cell>
          <cell r="Q237">
            <v>904</v>
          </cell>
          <cell r="R237">
            <v>211300</v>
          </cell>
          <cell r="S237" t="str">
            <v>954</v>
          </cell>
          <cell r="T237" t="str">
            <v>1335</v>
          </cell>
          <cell r="U237">
            <v>1431</v>
          </cell>
        </row>
        <row r="238">
          <cell r="O238" t="str">
            <v>'29634</v>
          </cell>
          <cell r="Q238">
            <v>1008</v>
          </cell>
          <cell r="S238" t="str">
            <v>640</v>
          </cell>
          <cell r="T238" t="str">
            <v>896</v>
          </cell>
          <cell r="U238">
            <v>960</v>
          </cell>
        </row>
        <row r="239">
          <cell r="O239" t="str">
            <v>'29635</v>
          </cell>
          <cell r="P239">
            <v>53229</v>
          </cell>
          <cell r="R239">
            <v>171300</v>
          </cell>
        </row>
        <row r="240">
          <cell r="O240" t="str">
            <v>'29638</v>
          </cell>
          <cell r="P240">
            <v>46638</v>
          </cell>
          <cell r="Q240">
            <v>755</v>
          </cell>
          <cell r="R240">
            <v>84400</v>
          </cell>
          <cell r="S240" t="str">
            <v>736</v>
          </cell>
          <cell r="T240" t="str">
            <v>1030</v>
          </cell>
          <cell r="U240">
            <v>1104</v>
          </cell>
        </row>
        <row r="241">
          <cell r="O241" t="str">
            <v>'29639</v>
          </cell>
          <cell r="P241">
            <v>47396</v>
          </cell>
          <cell r="Q241">
            <v>740</v>
          </cell>
          <cell r="R241">
            <v>108900</v>
          </cell>
          <cell r="S241" t="str">
            <v>723</v>
          </cell>
          <cell r="T241" t="str">
            <v>1012</v>
          </cell>
          <cell r="U241">
            <v>1084.5</v>
          </cell>
        </row>
        <row r="242">
          <cell r="O242" t="str">
            <v>'29640</v>
          </cell>
          <cell r="P242">
            <v>45815</v>
          </cell>
          <cell r="Q242">
            <v>727</v>
          </cell>
          <cell r="R242">
            <v>116300</v>
          </cell>
          <cell r="S242" t="str">
            <v>780</v>
          </cell>
          <cell r="T242" t="str">
            <v>1092</v>
          </cell>
          <cell r="U242">
            <v>1170</v>
          </cell>
        </row>
        <row r="243">
          <cell r="O243" t="str">
            <v>'29642</v>
          </cell>
          <cell r="P243">
            <v>64114</v>
          </cell>
          <cell r="Q243">
            <v>808</v>
          </cell>
          <cell r="R243">
            <v>170400</v>
          </cell>
          <cell r="S243" t="str">
            <v>851</v>
          </cell>
          <cell r="T243" t="str">
            <v>1191</v>
          </cell>
          <cell r="U243">
            <v>1276.5</v>
          </cell>
        </row>
        <row r="244">
          <cell r="O244" t="str">
            <v>'29643</v>
          </cell>
          <cell r="P244">
            <v>57557</v>
          </cell>
          <cell r="R244">
            <v>240000</v>
          </cell>
          <cell r="S244" t="str">
            <v>767</v>
          </cell>
          <cell r="T244" t="str">
            <v>1073</v>
          </cell>
          <cell r="U244">
            <v>1150.5</v>
          </cell>
        </row>
        <row r="245">
          <cell r="O245" t="str">
            <v>'29644</v>
          </cell>
          <cell r="P245">
            <v>57111</v>
          </cell>
          <cell r="Q245">
            <v>786</v>
          </cell>
          <cell r="R245">
            <v>135600</v>
          </cell>
          <cell r="S245" t="str">
            <v>828</v>
          </cell>
          <cell r="T245" t="str">
            <v>1159</v>
          </cell>
          <cell r="U245">
            <v>1242</v>
          </cell>
        </row>
        <row r="246">
          <cell r="O246" t="str">
            <v>'29645</v>
          </cell>
          <cell r="P246">
            <v>48211</v>
          </cell>
          <cell r="Q246">
            <v>738</v>
          </cell>
          <cell r="R246">
            <v>85100</v>
          </cell>
          <cell r="S246" t="str">
            <v>733</v>
          </cell>
          <cell r="T246" t="str">
            <v>1026</v>
          </cell>
          <cell r="U246">
            <v>1099.5</v>
          </cell>
        </row>
        <row r="247">
          <cell r="O247" t="str">
            <v>'29646</v>
          </cell>
          <cell r="P247">
            <v>32023</v>
          </cell>
          <cell r="Q247">
            <v>615</v>
          </cell>
          <cell r="R247">
            <v>103500</v>
          </cell>
          <cell r="S247" t="str">
            <v>715</v>
          </cell>
          <cell r="T247" t="str">
            <v>1000</v>
          </cell>
          <cell r="U247">
            <v>1072.5</v>
          </cell>
        </row>
        <row r="248">
          <cell r="O248" t="str">
            <v>'29649</v>
          </cell>
          <cell r="P248">
            <v>46331</v>
          </cell>
          <cell r="Q248">
            <v>713</v>
          </cell>
          <cell r="R248">
            <v>148200</v>
          </cell>
          <cell r="S248" t="str">
            <v>772</v>
          </cell>
          <cell r="T248" t="str">
            <v>1080</v>
          </cell>
          <cell r="U248">
            <v>1158</v>
          </cell>
        </row>
        <row r="249">
          <cell r="O249" t="str">
            <v>'29650</v>
          </cell>
          <cell r="P249">
            <v>70332</v>
          </cell>
          <cell r="Q249">
            <v>972</v>
          </cell>
          <cell r="R249">
            <v>212200</v>
          </cell>
          <cell r="S249" t="str">
            <v>1097</v>
          </cell>
          <cell r="T249" t="str">
            <v>1535</v>
          </cell>
          <cell r="U249">
            <v>1645.5</v>
          </cell>
        </row>
        <row r="250">
          <cell r="O250" t="str">
            <v>'29651</v>
          </cell>
          <cell r="P250">
            <v>55440</v>
          </cell>
          <cell r="Q250">
            <v>726</v>
          </cell>
          <cell r="R250">
            <v>155700</v>
          </cell>
          <cell r="S250" t="str">
            <v>805</v>
          </cell>
          <cell r="T250" t="str">
            <v>1127</v>
          </cell>
          <cell r="U250">
            <v>1207.5</v>
          </cell>
        </row>
        <row r="251">
          <cell r="O251" t="str">
            <v>'29653</v>
          </cell>
          <cell r="P251">
            <v>45813</v>
          </cell>
          <cell r="Q251">
            <v>646</v>
          </cell>
          <cell r="R251">
            <v>113900</v>
          </cell>
          <cell r="S251" t="str">
            <v>718</v>
          </cell>
          <cell r="T251" t="str">
            <v>1005</v>
          </cell>
          <cell r="U251">
            <v>1077</v>
          </cell>
        </row>
        <row r="252">
          <cell r="O252" t="str">
            <v>'29654</v>
          </cell>
          <cell r="P252">
            <v>37227</v>
          </cell>
          <cell r="Q252">
            <v>607</v>
          </cell>
          <cell r="R252">
            <v>88600</v>
          </cell>
          <cell r="S252" t="str">
            <v>733</v>
          </cell>
          <cell r="T252" t="str">
            <v>1026</v>
          </cell>
          <cell r="U252">
            <v>1099.5</v>
          </cell>
        </row>
        <row r="253">
          <cell r="O253" t="str">
            <v>'29655</v>
          </cell>
          <cell r="P253">
            <v>36322</v>
          </cell>
          <cell r="Q253">
            <v>674</v>
          </cell>
          <cell r="R253">
            <v>86500</v>
          </cell>
          <cell r="S253" t="str">
            <v>588</v>
          </cell>
          <cell r="T253" t="str">
            <v>823</v>
          </cell>
          <cell r="U253">
            <v>882</v>
          </cell>
        </row>
        <row r="254">
          <cell r="O254" t="str">
            <v>'29657</v>
          </cell>
          <cell r="P254">
            <v>44819</v>
          </cell>
          <cell r="Q254">
            <v>722</v>
          </cell>
          <cell r="R254">
            <v>102700</v>
          </cell>
          <cell r="S254" t="str">
            <v>777</v>
          </cell>
          <cell r="T254" t="str">
            <v>1087</v>
          </cell>
          <cell r="U254">
            <v>1165.5</v>
          </cell>
        </row>
        <row r="255">
          <cell r="O255" t="str">
            <v>'29658</v>
          </cell>
          <cell r="P255">
            <v>41111</v>
          </cell>
          <cell r="R255">
            <v>101500</v>
          </cell>
        </row>
        <row r="256">
          <cell r="O256" t="str">
            <v>'29659</v>
          </cell>
          <cell r="P256">
            <v>25125</v>
          </cell>
          <cell r="Q256">
            <v>560</v>
          </cell>
          <cell r="S256" t="str">
            <v>575</v>
          </cell>
          <cell r="T256" t="str">
            <v>805</v>
          </cell>
          <cell r="U256">
            <v>862.5</v>
          </cell>
        </row>
        <row r="257">
          <cell r="O257" t="str">
            <v>'29661</v>
          </cell>
          <cell r="P257">
            <v>47088</v>
          </cell>
          <cell r="Q257">
            <v>660</v>
          </cell>
          <cell r="R257">
            <v>96700</v>
          </cell>
          <cell r="S257" t="str">
            <v>691</v>
          </cell>
          <cell r="T257" t="str">
            <v>967</v>
          </cell>
          <cell r="U257">
            <v>1036.5</v>
          </cell>
        </row>
        <row r="258">
          <cell r="O258" t="str">
            <v>'29662</v>
          </cell>
          <cell r="P258">
            <v>61244</v>
          </cell>
          <cell r="Q258">
            <v>898</v>
          </cell>
          <cell r="R258">
            <v>148700</v>
          </cell>
          <cell r="S258" t="str">
            <v>943</v>
          </cell>
          <cell r="T258" t="str">
            <v>1320</v>
          </cell>
          <cell r="U258">
            <v>1414.5</v>
          </cell>
        </row>
        <row r="259">
          <cell r="O259" t="str">
            <v>'29664</v>
          </cell>
          <cell r="P259">
            <v>37453</v>
          </cell>
          <cell r="Q259">
            <v>557</v>
          </cell>
          <cell r="R259">
            <v>150100</v>
          </cell>
          <cell r="S259" t="str">
            <v>541</v>
          </cell>
          <cell r="T259" t="str">
            <v>757</v>
          </cell>
          <cell r="U259">
            <v>811.5</v>
          </cell>
        </row>
        <row r="260">
          <cell r="O260" t="str">
            <v>'29666</v>
          </cell>
          <cell r="P260">
            <v>44198</v>
          </cell>
          <cell r="Q260">
            <v>637</v>
          </cell>
          <cell r="R260">
            <v>94400</v>
          </cell>
          <cell r="S260" t="str">
            <v>750</v>
          </cell>
          <cell r="T260" t="str">
            <v>1050</v>
          </cell>
          <cell r="U260">
            <v>1125</v>
          </cell>
        </row>
        <row r="261">
          <cell r="O261" t="str">
            <v>'29667</v>
          </cell>
          <cell r="P261">
            <v>39514</v>
          </cell>
          <cell r="R261">
            <v>103300</v>
          </cell>
          <cell r="S261" t="str">
            <v>940</v>
          </cell>
          <cell r="T261" t="str">
            <v>1316</v>
          </cell>
          <cell r="U261">
            <v>1410</v>
          </cell>
        </row>
        <row r="262">
          <cell r="O262" t="str">
            <v>'29669</v>
          </cell>
          <cell r="P262">
            <v>44659</v>
          </cell>
          <cell r="Q262">
            <v>645</v>
          </cell>
          <cell r="R262">
            <v>104400</v>
          </cell>
          <cell r="S262" t="str">
            <v>727</v>
          </cell>
          <cell r="T262" t="str">
            <v>1017</v>
          </cell>
          <cell r="U262">
            <v>1090.5</v>
          </cell>
        </row>
        <row r="263">
          <cell r="O263" t="str">
            <v>'29670</v>
          </cell>
          <cell r="P263">
            <v>47049</v>
          </cell>
          <cell r="Q263">
            <v>644</v>
          </cell>
          <cell r="R263">
            <v>140600</v>
          </cell>
          <cell r="S263" t="str">
            <v>827</v>
          </cell>
          <cell r="T263" t="str">
            <v>1157</v>
          </cell>
          <cell r="U263">
            <v>1240.5</v>
          </cell>
        </row>
        <row r="264">
          <cell r="O264" t="str">
            <v>'29671</v>
          </cell>
          <cell r="P264">
            <v>44724</v>
          </cell>
          <cell r="Q264">
            <v>681</v>
          </cell>
          <cell r="R264">
            <v>117000</v>
          </cell>
          <cell r="S264" t="str">
            <v>706</v>
          </cell>
          <cell r="T264" t="str">
            <v>988</v>
          </cell>
          <cell r="U264">
            <v>1059</v>
          </cell>
        </row>
        <row r="265">
          <cell r="O265" t="str">
            <v>'29672</v>
          </cell>
          <cell r="P265">
            <v>57494</v>
          </cell>
          <cell r="Q265">
            <v>787</v>
          </cell>
          <cell r="R265">
            <v>243500</v>
          </cell>
          <cell r="S265" t="str">
            <v>833</v>
          </cell>
          <cell r="T265" t="str">
            <v>1166</v>
          </cell>
          <cell r="U265">
            <v>1249.5</v>
          </cell>
        </row>
        <row r="266">
          <cell r="O266" t="str">
            <v>'29673</v>
          </cell>
          <cell r="P266">
            <v>51598</v>
          </cell>
          <cell r="Q266">
            <v>742</v>
          </cell>
          <cell r="R266">
            <v>147400</v>
          </cell>
          <cell r="S266" t="str">
            <v>801</v>
          </cell>
          <cell r="T266" t="str">
            <v>1121</v>
          </cell>
          <cell r="U266">
            <v>1201.5</v>
          </cell>
        </row>
        <row r="267">
          <cell r="O267" t="str">
            <v>'29676</v>
          </cell>
          <cell r="P267">
            <v>59398</v>
          </cell>
          <cell r="Q267">
            <v>756</v>
          </cell>
          <cell r="R267">
            <v>227700</v>
          </cell>
        </row>
        <row r="268">
          <cell r="O268" t="str">
            <v>'29678</v>
          </cell>
          <cell r="P268">
            <v>38818</v>
          </cell>
          <cell r="Q268">
            <v>718</v>
          </cell>
          <cell r="R268">
            <v>131700</v>
          </cell>
          <cell r="S268" t="str">
            <v>785</v>
          </cell>
          <cell r="T268" t="str">
            <v>1099</v>
          </cell>
          <cell r="U268">
            <v>1177.5</v>
          </cell>
        </row>
        <row r="269">
          <cell r="O269" t="str">
            <v>'29680</v>
          </cell>
          <cell r="P269">
            <v>70249</v>
          </cell>
          <cell r="Q269">
            <v>1013</v>
          </cell>
          <cell r="R269">
            <v>168800</v>
          </cell>
          <cell r="S269" t="str">
            <v>1148</v>
          </cell>
          <cell r="T269" t="str">
            <v>1607</v>
          </cell>
          <cell r="U269">
            <v>1722</v>
          </cell>
        </row>
        <row r="270">
          <cell r="O270" t="str">
            <v>'29681</v>
          </cell>
          <cell r="P270">
            <v>81917</v>
          </cell>
          <cell r="Q270">
            <v>1034</v>
          </cell>
          <cell r="R270">
            <v>213700</v>
          </cell>
          <cell r="S270" t="str">
            <v>1090</v>
          </cell>
          <cell r="T270" t="str">
            <v>1526</v>
          </cell>
          <cell r="U270">
            <v>1635</v>
          </cell>
        </row>
        <row r="271">
          <cell r="O271" t="str">
            <v>'29682</v>
          </cell>
          <cell r="P271">
            <v>46900</v>
          </cell>
          <cell r="Q271">
            <v>608</v>
          </cell>
          <cell r="R271">
            <v>115900</v>
          </cell>
          <cell r="S271" t="str">
            <v>626</v>
          </cell>
          <cell r="T271" t="str">
            <v>876</v>
          </cell>
          <cell r="U271">
            <v>939</v>
          </cell>
        </row>
        <row r="272">
          <cell r="O272" t="str">
            <v>'29683</v>
          </cell>
          <cell r="P272">
            <v>42596</v>
          </cell>
          <cell r="R272">
            <v>77600</v>
          </cell>
        </row>
        <row r="273">
          <cell r="O273" t="str">
            <v>'29684</v>
          </cell>
          <cell r="P273">
            <v>37500</v>
          </cell>
          <cell r="Q273">
            <v>663</v>
          </cell>
          <cell r="R273">
            <v>86700</v>
          </cell>
          <cell r="S273" t="str">
            <v>659</v>
          </cell>
          <cell r="T273" t="str">
            <v>922</v>
          </cell>
          <cell r="U273">
            <v>988.5</v>
          </cell>
        </row>
        <row r="274">
          <cell r="O274" t="str">
            <v>'29685</v>
          </cell>
          <cell r="P274">
            <v>56618</v>
          </cell>
          <cell r="R274">
            <v>169900</v>
          </cell>
        </row>
        <row r="275">
          <cell r="O275" t="str">
            <v>'29686</v>
          </cell>
          <cell r="P275">
            <v>49018</v>
          </cell>
          <cell r="R275">
            <v>138600</v>
          </cell>
          <cell r="S275" t="str">
            <v>652</v>
          </cell>
          <cell r="T275" t="str">
            <v>912</v>
          </cell>
          <cell r="U275">
            <v>978</v>
          </cell>
        </row>
        <row r="276">
          <cell r="O276" t="str">
            <v>'29687</v>
          </cell>
          <cell r="P276">
            <v>52126</v>
          </cell>
          <cell r="Q276">
            <v>806</v>
          </cell>
          <cell r="R276">
            <v>148200</v>
          </cell>
          <cell r="S276" t="str">
            <v>904</v>
          </cell>
          <cell r="T276" t="str">
            <v>1265</v>
          </cell>
          <cell r="U276">
            <v>1356</v>
          </cell>
        </row>
        <row r="277">
          <cell r="O277" t="str">
            <v>'29689</v>
          </cell>
          <cell r="P277">
            <v>53922</v>
          </cell>
          <cell r="Q277">
            <v>764</v>
          </cell>
          <cell r="R277">
            <v>203600</v>
          </cell>
          <cell r="S277" t="str">
            <v>760</v>
          </cell>
          <cell r="T277" t="str">
            <v>1064</v>
          </cell>
          <cell r="U277">
            <v>1140</v>
          </cell>
        </row>
        <row r="278">
          <cell r="O278" t="str">
            <v>'29690</v>
          </cell>
          <cell r="P278">
            <v>52981</v>
          </cell>
          <cell r="Q278">
            <v>695</v>
          </cell>
          <cell r="R278">
            <v>143300</v>
          </cell>
          <cell r="S278" t="str">
            <v>795</v>
          </cell>
          <cell r="T278" t="str">
            <v>1113</v>
          </cell>
          <cell r="U278">
            <v>1192.5</v>
          </cell>
        </row>
        <row r="279">
          <cell r="O279" t="str">
            <v>'29691</v>
          </cell>
          <cell r="P279">
            <v>34213</v>
          </cell>
          <cell r="Q279">
            <v>624</v>
          </cell>
          <cell r="R279">
            <v>105100</v>
          </cell>
          <cell r="S279" t="str">
            <v>656</v>
          </cell>
          <cell r="T279" t="str">
            <v>918</v>
          </cell>
          <cell r="U279">
            <v>984</v>
          </cell>
        </row>
        <row r="280">
          <cell r="O280" t="str">
            <v>'29692</v>
          </cell>
          <cell r="P280">
            <v>36373</v>
          </cell>
          <cell r="Q280">
            <v>678</v>
          </cell>
          <cell r="R280">
            <v>53200</v>
          </cell>
          <cell r="S280" t="str">
            <v>696</v>
          </cell>
          <cell r="T280" t="str">
            <v>974</v>
          </cell>
          <cell r="U280">
            <v>1044</v>
          </cell>
        </row>
        <row r="281">
          <cell r="O281" t="str">
            <v>'29693</v>
          </cell>
          <cell r="P281">
            <v>41676</v>
          </cell>
          <cell r="Q281">
            <v>640</v>
          </cell>
          <cell r="R281">
            <v>124100</v>
          </cell>
          <cell r="S281" t="str">
            <v>693</v>
          </cell>
          <cell r="T281" t="str">
            <v>970</v>
          </cell>
          <cell r="U281">
            <v>1039.5</v>
          </cell>
        </row>
        <row r="282">
          <cell r="O282" t="str">
            <v>'29696</v>
          </cell>
          <cell r="P282">
            <v>49756</v>
          </cell>
          <cell r="Q282">
            <v>799</v>
          </cell>
          <cell r="R282">
            <v>171100</v>
          </cell>
          <cell r="S282" t="str">
            <v>879</v>
          </cell>
          <cell r="T282" t="str">
            <v>1230</v>
          </cell>
          <cell r="U282">
            <v>1318.5</v>
          </cell>
        </row>
        <row r="283">
          <cell r="O283" t="str">
            <v>'29697</v>
          </cell>
          <cell r="P283">
            <v>41802</v>
          </cell>
          <cell r="Q283">
            <v>693</v>
          </cell>
          <cell r="R283">
            <v>115500</v>
          </cell>
          <cell r="S283" t="str">
            <v>769</v>
          </cell>
          <cell r="T283" t="str">
            <v>1076</v>
          </cell>
          <cell r="U283">
            <v>1153.5</v>
          </cell>
        </row>
        <row r="284">
          <cell r="O284" t="str">
            <v>'29702</v>
          </cell>
          <cell r="P284">
            <v>31002</v>
          </cell>
          <cell r="Q284">
            <v>656</v>
          </cell>
          <cell r="R284">
            <v>70700</v>
          </cell>
          <cell r="S284" t="str">
            <v>674</v>
          </cell>
          <cell r="T284" t="str">
            <v>943</v>
          </cell>
          <cell r="U284">
            <v>1011</v>
          </cell>
        </row>
        <row r="285">
          <cell r="O285" t="str">
            <v>'29704</v>
          </cell>
          <cell r="P285">
            <v>47650</v>
          </cell>
          <cell r="Q285">
            <v>440</v>
          </cell>
          <cell r="R285">
            <v>155200</v>
          </cell>
        </row>
        <row r="286">
          <cell r="O286" t="str">
            <v>'29706</v>
          </cell>
          <cell r="P286">
            <v>33092</v>
          </cell>
          <cell r="Q286">
            <v>596</v>
          </cell>
          <cell r="R286">
            <v>87800</v>
          </cell>
          <cell r="S286" t="str">
            <v>623</v>
          </cell>
          <cell r="T286" t="str">
            <v>872</v>
          </cell>
          <cell r="U286">
            <v>934.5</v>
          </cell>
        </row>
        <row r="287">
          <cell r="O287" t="str">
            <v>'29707</v>
          </cell>
          <cell r="P287">
            <v>75586</v>
          </cell>
          <cell r="Q287">
            <v>1340</v>
          </cell>
          <cell r="R287">
            <v>282100</v>
          </cell>
          <cell r="S287" t="str">
            <v>1412</v>
          </cell>
          <cell r="T287" t="str">
            <v>1976</v>
          </cell>
          <cell r="U287">
            <v>2118</v>
          </cell>
        </row>
        <row r="288">
          <cell r="O288" t="str">
            <v>'29708</v>
          </cell>
          <cell r="P288">
            <v>107856</v>
          </cell>
          <cell r="Q288">
            <v>1189</v>
          </cell>
          <cell r="R288">
            <v>303800</v>
          </cell>
          <cell r="S288" t="str">
            <v>1257</v>
          </cell>
          <cell r="T288" t="str">
            <v>1759</v>
          </cell>
          <cell r="U288">
            <v>1885.5</v>
          </cell>
        </row>
        <row r="289">
          <cell r="O289" t="str">
            <v>'29710</v>
          </cell>
          <cell r="P289">
            <v>64894</v>
          </cell>
          <cell r="Q289">
            <v>962</v>
          </cell>
          <cell r="R289">
            <v>188900</v>
          </cell>
          <cell r="S289" t="str">
            <v>1020</v>
          </cell>
          <cell r="T289" t="str">
            <v>1428</v>
          </cell>
          <cell r="U289">
            <v>1530</v>
          </cell>
        </row>
        <row r="290">
          <cell r="O290" t="str">
            <v>'29712</v>
          </cell>
          <cell r="P290">
            <v>63024</v>
          </cell>
          <cell r="Q290">
            <v>735</v>
          </cell>
          <cell r="R290">
            <v>110400</v>
          </cell>
          <cell r="S290" t="str">
            <v>943</v>
          </cell>
          <cell r="T290" t="str">
            <v>1320</v>
          </cell>
          <cell r="U290">
            <v>1414.5</v>
          </cell>
        </row>
        <row r="291">
          <cell r="O291" t="str">
            <v>'29714</v>
          </cell>
          <cell r="P291">
            <v>40483</v>
          </cell>
          <cell r="Q291">
            <v>665</v>
          </cell>
          <cell r="R291">
            <v>91700</v>
          </cell>
          <cell r="S291" t="str">
            <v>830</v>
          </cell>
          <cell r="T291" t="str">
            <v>1162</v>
          </cell>
          <cell r="U291">
            <v>1245</v>
          </cell>
        </row>
        <row r="292">
          <cell r="O292" t="str">
            <v>'29715</v>
          </cell>
          <cell r="P292">
            <v>75756</v>
          </cell>
          <cell r="Q292">
            <v>990</v>
          </cell>
          <cell r="R292">
            <v>217100</v>
          </cell>
          <cell r="S292" t="str">
            <v>1119</v>
          </cell>
          <cell r="T292" t="str">
            <v>1566</v>
          </cell>
          <cell r="U292">
            <v>1678.5</v>
          </cell>
        </row>
        <row r="293">
          <cell r="O293" t="str">
            <v>'29717</v>
          </cell>
          <cell r="P293">
            <v>46771</v>
          </cell>
          <cell r="Q293">
            <v>499</v>
          </cell>
          <cell r="R293">
            <v>122000</v>
          </cell>
          <cell r="S293" t="str">
            <v>1115</v>
          </cell>
          <cell r="T293" t="str">
            <v>1561</v>
          </cell>
          <cell r="U293">
            <v>1672.5</v>
          </cell>
        </row>
        <row r="294">
          <cell r="O294" t="str">
            <v>'29720</v>
          </cell>
          <cell r="P294">
            <v>39008</v>
          </cell>
          <cell r="Q294">
            <v>695</v>
          </cell>
          <cell r="R294">
            <v>117600</v>
          </cell>
          <cell r="S294" t="str">
            <v>733</v>
          </cell>
          <cell r="T294" t="str">
            <v>1026</v>
          </cell>
          <cell r="U294">
            <v>1099.5</v>
          </cell>
        </row>
        <row r="295">
          <cell r="O295" t="str">
            <v>'29726</v>
          </cell>
          <cell r="P295">
            <v>39000</v>
          </cell>
          <cell r="Q295">
            <v>758</v>
          </cell>
          <cell r="R295">
            <v>119100</v>
          </cell>
          <cell r="S295" t="str">
            <v>816</v>
          </cell>
          <cell r="T295" t="str">
            <v>1142</v>
          </cell>
          <cell r="U295">
            <v>1224</v>
          </cell>
        </row>
        <row r="296">
          <cell r="O296" t="str">
            <v>'29729</v>
          </cell>
          <cell r="P296">
            <v>47202</v>
          </cell>
          <cell r="Q296">
            <v>586</v>
          </cell>
          <cell r="R296">
            <v>92400</v>
          </cell>
          <cell r="S296" t="str">
            <v>657</v>
          </cell>
          <cell r="T296" t="str">
            <v>919</v>
          </cell>
          <cell r="U296">
            <v>985.5</v>
          </cell>
        </row>
        <row r="297">
          <cell r="O297" t="str">
            <v>'29730</v>
          </cell>
          <cell r="P297">
            <v>45430</v>
          </cell>
          <cell r="Q297">
            <v>836</v>
          </cell>
          <cell r="R297">
            <v>134400</v>
          </cell>
          <cell r="S297" t="str">
            <v>930</v>
          </cell>
          <cell r="T297" t="str">
            <v>1302</v>
          </cell>
          <cell r="U297">
            <v>1395</v>
          </cell>
        </row>
        <row r="298">
          <cell r="O298" t="str">
            <v>'29732</v>
          </cell>
          <cell r="P298">
            <v>56674</v>
          </cell>
          <cell r="Q298">
            <v>898</v>
          </cell>
          <cell r="R298">
            <v>169400</v>
          </cell>
          <cell r="S298" t="str">
            <v>988</v>
          </cell>
          <cell r="T298" t="str">
            <v>1383</v>
          </cell>
          <cell r="U298">
            <v>1482</v>
          </cell>
        </row>
        <row r="299">
          <cell r="O299" t="str">
            <v>'29742</v>
          </cell>
          <cell r="P299">
            <v>43885</v>
          </cell>
          <cell r="Q299">
            <v>604</v>
          </cell>
          <cell r="R299">
            <v>99500</v>
          </cell>
          <cell r="S299" t="str">
            <v>833</v>
          </cell>
          <cell r="T299" t="str">
            <v>1166</v>
          </cell>
          <cell r="U299">
            <v>1249.5</v>
          </cell>
        </row>
        <row r="300">
          <cell r="O300" t="str">
            <v>'29743</v>
          </cell>
          <cell r="P300">
            <v>39875</v>
          </cell>
          <cell r="Q300">
            <v>627</v>
          </cell>
          <cell r="S300" t="str">
            <v>705</v>
          </cell>
          <cell r="T300" t="str">
            <v>986</v>
          </cell>
          <cell r="U300">
            <v>1057.5</v>
          </cell>
        </row>
        <row r="301">
          <cell r="O301" t="str">
            <v>'29745</v>
          </cell>
          <cell r="P301">
            <v>51004</v>
          </cell>
          <cell r="Q301">
            <v>713</v>
          </cell>
          <cell r="R301">
            <v>147300</v>
          </cell>
          <cell r="S301" t="str">
            <v>737</v>
          </cell>
          <cell r="T301" t="str">
            <v>1031</v>
          </cell>
          <cell r="U301">
            <v>1105.5</v>
          </cell>
        </row>
        <row r="302">
          <cell r="O302" t="str">
            <v>'29801</v>
          </cell>
          <cell r="P302">
            <v>39445</v>
          </cell>
          <cell r="Q302">
            <v>759</v>
          </cell>
          <cell r="R302">
            <v>123400</v>
          </cell>
          <cell r="S302" t="str">
            <v>818</v>
          </cell>
          <cell r="T302" t="str">
            <v>1145</v>
          </cell>
          <cell r="U302">
            <v>1227</v>
          </cell>
        </row>
        <row r="303">
          <cell r="O303" t="str">
            <v>'29803</v>
          </cell>
          <cell r="P303">
            <v>64550</v>
          </cell>
          <cell r="Q303">
            <v>912</v>
          </cell>
          <cell r="R303">
            <v>187500</v>
          </cell>
          <cell r="S303" t="str">
            <v>952</v>
          </cell>
          <cell r="T303" t="str">
            <v>1332</v>
          </cell>
          <cell r="U303">
            <v>1428</v>
          </cell>
        </row>
        <row r="304">
          <cell r="O304" t="str">
            <v>'29805</v>
          </cell>
          <cell r="P304">
            <v>52350</v>
          </cell>
          <cell r="Q304">
            <v>629</v>
          </cell>
          <cell r="R304">
            <v>124900</v>
          </cell>
          <cell r="S304" t="str">
            <v>525</v>
          </cell>
          <cell r="T304" t="str">
            <v>735</v>
          </cell>
          <cell r="U304">
            <v>787.5</v>
          </cell>
        </row>
        <row r="305">
          <cell r="O305" t="str">
            <v>'29809</v>
          </cell>
          <cell r="P305">
            <v>29980</v>
          </cell>
          <cell r="Q305">
            <v>677</v>
          </cell>
          <cell r="R305">
            <v>87800</v>
          </cell>
          <cell r="S305" t="str">
            <v>751</v>
          </cell>
          <cell r="T305" t="str">
            <v>1051</v>
          </cell>
          <cell r="U305">
            <v>1126.5</v>
          </cell>
        </row>
        <row r="306">
          <cell r="O306" t="str">
            <v>'29810</v>
          </cell>
          <cell r="P306">
            <v>20896</v>
          </cell>
          <cell r="Q306">
            <v>615</v>
          </cell>
          <cell r="R306">
            <v>50300</v>
          </cell>
          <cell r="S306" t="str">
            <v>598</v>
          </cell>
          <cell r="T306" t="str">
            <v>837</v>
          </cell>
          <cell r="U306">
            <v>897</v>
          </cell>
        </row>
        <row r="307">
          <cell r="O307" t="str">
            <v>'29812</v>
          </cell>
          <cell r="P307">
            <v>35967</v>
          </cell>
          <cell r="Q307">
            <v>653</v>
          </cell>
          <cell r="R307">
            <v>83900</v>
          </cell>
          <cell r="S307" t="str">
            <v>662</v>
          </cell>
          <cell r="T307" t="str">
            <v>926</v>
          </cell>
          <cell r="U307">
            <v>993</v>
          </cell>
        </row>
        <row r="308">
          <cell r="O308" t="str">
            <v>'29817</v>
          </cell>
          <cell r="P308">
            <v>33932</v>
          </cell>
          <cell r="Q308">
            <v>552</v>
          </cell>
          <cell r="R308">
            <v>63800</v>
          </cell>
          <cell r="S308" t="str">
            <v>630</v>
          </cell>
          <cell r="T308" t="str">
            <v>882</v>
          </cell>
          <cell r="U308">
            <v>945</v>
          </cell>
        </row>
        <row r="309">
          <cell r="O309" t="str">
            <v>'29819</v>
          </cell>
          <cell r="P309">
            <v>39583</v>
          </cell>
          <cell r="Q309">
            <v>475</v>
          </cell>
          <cell r="R309">
            <v>60300</v>
          </cell>
          <cell r="S309" t="str">
            <v>555</v>
          </cell>
          <cell r="T309" t="str">
            <v>777</v>
          </cell>
          <cell r="U309">
            <v>832.5</v>
          </cell>
        </row>
        <row r="310">
          <cell r="O310" t="str">
            <v>'29821</v>
          </cell>
          <cell r="P310">
            <v>56250</v>
          </cell>
          <cell r="Q310">
            <v>579</v>
          </cell>
          <cell r="R310">
            <v>114900</v>
          </cell>
        </row>
        <row r="311">
          <cell r="O311" t="str">
            <v>'29824</v>
          </cell>
          <cell r="P311">
            <v>42012</v>
          </cell>
          <cell r="Q311">
            <v>537</v>
          </cell>
          <cell r="R311">
            <v>122100</v>
          </cell>
          <cell r="S311" t="str">
            <v>582</v>
          </cell>
          <cell r="T311" t="str">
            <v>814</v>
          </cell>
          <cell r="U311">
            <v>873</v>
          </cell>
        </row>
        <row r="312">
          <cell r="O312" t="str">
            <v>'29827</v>
          </cell>
          <cell r="P312">
            <v>25948</v>
          </cell>
          <cell r="Q312">
            <v>600</v>
          </cell>
          <cell r="R312">
            <v>56500</v>
          </cell>
          <cell r="S312" t="str">
            <v>623</v>
          </cell>
          <cell r="T312" t="str">
            <v>872</v>
          </cell>
          <cell r="U312">
            <v>934.5</v>
          </cell>
        </row>
        <row r="313">
          <cell r="O313" t="str">
            <v>'29828</v>
          </cell>
          <cell r="P313">
            <v>35195</v>
          </cell>
          <cell r="Q313">
            <v>314</v>
          </cell>
          <cell r="R313">
            <v>66800</v>
          </cell>
          <cell r="S313" t="str">
            <v>344</v>
          </cell>
          <cell r="T313" t="str">
            <v>481</v>
          </cell>
          <cell r="U313">
            <v>516</v>
          </cell>
        </row>
        <row r="314">
          <cell r="O314" t="str">
            <v>'29829</v>
          </cell>
          <cell r="P314">
            <v>54206</v>
          </cell>
          <cell r="Q314">
            <v>722</v>
          </cell>
          <cell r="R314">
            <v>141500</v>
          </cell>
          <cell r="S314" t="str">
            <v>863</v>
          </cell>
          <cell r="T314" t="str">
            <v>1208</v>
          </cell>
          <cell r="U314">
            <v>1294.5</v>
          </cell>
        </row>
        <row r="315">
          <cell r="O315" t="str">
            <v>'29831</v>
          </cell>
          <cell r="P315">
            <v>43887</v>
          </cell>
          <cell r="Q315">
            <v>657</v>
          </cell>
          <cell r="R315">
            <v>81500</v>
          </cell>
          <cell r="S315" t="str">
            <v>730</v>
          </cell>
          <cell r="T315" t="str">
            <v>1021</v>
          </cell>
          <cell r="U315">
            <v>1095</v>
          </cell>
        </row>
        <row r="316">
          <cell r="O316" t="str">
            <v>'29832</v>
          </cell>
          <cell r="P316">
            <v>34514</v>
          </cell>
          <cell r="Q316">
            <v>555</v>
          </cell>
          <cell r="R316">
            <v>103000</v>
          </cell>
          <cell r="S316" t="str">
            <v>637</v>
          </cell>
          <cell r="T316" t="str">
            <v>891</v>
          </cell>
          <cell r="U316">
            <v>955.5</v>
          </cell>
        </row>
        <row r="317">
          <cell r="O317" t="str">
            <v>'29835</v>
          </cell>
          <cell r="P317">
            <v>38785</v>
          </cell>
          <cell r="Q317">
            <v>713</v>
          </cell>
          <cell r="R317">
            <v>129400</v>
          </cell>
          <cell r="S317" t="str">
            <v>741</v>
          </cell>
          <cell r="T317" t="str">
            <v>1037</v>
          </cell>
          <cell r="U317">
            <v>1111.5</v>
          </cell>
        </row>
        <row r="318">
          <cell r="O318" t="str">
            <v>'29836</v>
          </cell>
          <cell r="P318">
            <v>47992</v>
          </cell>
          <cell r="R318">
            <v>49800</v>
          </cell>
        </row>
        <row r="319">
          <cell r="O319" t="str">
            <v>'29838</v>
          </cell>
          <cell r="P319">
            <v>57833</v>
          </cell>
          <cell r="R319">
            <v>191700</v>
          </cell>
        </row>
        <row r="320">
          <cell r="O320" t="str">
            <v>'29840</v>
          </cell>
          <cell r="P320">
            <v>15357</v>
          </cell>
          <cell r="R320">
            <v>66000</v>
          </cell>
        </row>
        <row r="321">
          <cell r="O321" t="str">
            <v>'29841</v>
          </cell>
          <cell r="P321">
            <v>46945</v>
          </cell>
          <cell r="Q321">
            <v>749</v>
          </cell>
          <cell r="R321">
            <v>131800</v>
          </cell>
          <cell r="S321" t="str">
            <v>799</v>
          </cell>
          <cell r="T321" t="str">
            <v>1118</v>
          </cell>
          <cell r="U321">
            <v>1198.5</v>
          </cell>
        </row>
        <row r="322">
          <cell r="O322" t="str">
            <v>'29842</v>
          </cell>
          <cell r="P322">
            <v>36308</v>
          </cell>
          <cell r="Q322">
            <v>653</v>
          </cell>
          <cell r="R322">
            <v>87700</v>
          </cell>
          <cell r="S322" t="str">
            <v>729</v>
          </cell>
          <cell r="T322" t="str">
            <v>1020</v>
          </cell>
          <cell r="U322">
            <v>1093.5</v>
          </cell>
        </row>
        <row r="323">
          <cell r="O323" t="str">
            <v>'29843</v>
          </cell>
          <cell r="P323">
            <v>35576</v>
          </cell>
          <cell r="Q323">
            <v>672</v>
          </cell>
          <cell r="R323">
            <v>77700</v>
          </cell>
          <cell r="S323" t="str">
            <v>733</v>
          </cell>
          <cell r="T323" t="str">
            <v>1026</v>
          </cell>
          <cell r="U323">
            <v>1099.5</v>
          </cell>
        </row>
        <row r="324">
          <cell r="O324" t="str">
            <v>'29845</v>
          </cell>
          <cell r="P324">
            <v>42250</v>
          </cell>
          <cell r="Q324">
            <v>633</v>
          </cell>
          <cell r="R324">
            <v>68300</v>
          </cell>
          <cell r="S324" t="str">
            <v>665</v>
          </cell>
          <cell r="T324" t="str">
            <v>930</v>
          </cell>
          <cell r="U324">
            <v>997.5</v>
          </cell>
        </row>
        <row r="325">
          <cell r="O325" t="str">
            <v>'29847</v>
          </cell>
          <cell r="P325">
            <v>46922</v>
          </cell>
          <cell r="Q325">
            <v>778</v>
          </cell>
          <cell r="R325">
            <v>87000</v>
          </cell>
          <cell r="S325" t="str">
            <v>686</v>
          </cell>
          <cell r="T325" t="str">
            <v>960</v>
          </cell>
          <cell r="U325">
            <v>1029</v>
          </cell>
        </row>
        <row r="326">
          <cell r="O326" t="str">
            <v>'29848</v>
          </cell>
          <cell r="P326">
            <v>56042</v>
          </cell>
          <cell r="Q326">
            <v>521</v>
          </cell>
          <cell r="R326">
            <v>95400</v>
          </cell>
          <cell r="S326" t="str">
            <v>475</v>
          </cell>
          <cell r="T326" t="str">
            <v>665</v>
          </cell>
          <cell r="U326">
            <v>712.5</v>
          </cell>
        </row>
        <row r="327">
          <cell r="O327" t="str">
            <v>'29849</v>
          </cell>
          <cell r="P327">
            <v>36250</v>
          </cell>
          <cell r="Q327">
            <v>478</v>
          </cell>
          <cell r="S327" t="str">
            <v>570</v>
          </cell>
          <cell r="T327" t="str">
            <v>798</v>
          </cell>
          <cell r="U327">
            <v>855</v>
          </cell>
        </row>
        <row r="328">
          <cell r="O328" t="str">
            <v>'29851</v>
          </cell>
          <cell r="P328">
            <v>39369</v>
          </cell>
          <cell r="Q328">
            <v>722</v>
          </cell>
          <cell r="R328">
            <v>85200</v>
          </cell>
          <cell r="S328" t="str">
            <v>779</v>
          </cell>
          <cell r="T328" t="str">
            <v>1090</v>
          </cell>
          <cell r="U328">
            <v>1168.5</v>
          </cell>
        </row>
        <row r="329">
          <cell r="O329" t="str">
            <v>'29853</v>
          </cell>
          <cell r="P329">
            <v>31308</v>
          </cell>
          <cell r="Q329">
            <v>566</v>
          </cell>
          <cell r="R329">
            <v>69400</v>
          </cell>
          <cell r="S329" t="str">
            <v>608</v>
          </cell>
          <cell r="T329" t="str">
            <v>851</v>
          </cell>
          <cell r="U329">
            <v>912</v>
          </cell>
        </row>
        <row r="330">
          <cell r="O330" t="str">
            <v>'29856</v>
          </cell>
          <cell r="P330">
            <v>39609</v>
          </cell>
          <cell r="Q330">
            <v>683</v>
          </cell>
          <cell r="R330">
            <v>86600</v>
          </cell>
          <cell r="S330" t="str">
            <v>670</v>
          </cell>
          <cell r="T330" t="str">
            <v>937</v>
          </cell>
          <cell r="U330">
            <v>1005</v>
          </cell>
        </row>
        <row r="331">
          <cell r="O331" t="str">
            <v>'29860</v>
          </cell>
          <cell r="P331">
            <v>72095</v>
          </cell>
          <cell r="Q331">
            <v>780</v>
          </cell>
          <cell r="R331">
            <v>179000</v>
          </cell>
          <cell r="S331" t="str">
            <v>876</v>
          </cell>
          <cell r="T331" t="str">
            <v>1226</v>
          </cell>
          <cell r="U331">
            <v>1314</v>
          </cell>
        </row>
        <row r="332">
          <cell r="O332" t="str">
            <v>'30011</v>
          </cell>
          <cell r="P332">
            <v>60469</v>
          </cell>
          <cell r="Q332">
            <v>1087</v>
          </cell>
          <cell r="R332">
            <v>141100</v>
          </cell>
          <cell r="S332" t="str">
            <v>1127</v>
          </cell>
          <cell r="T332" t="str">
            <v>1577</v>
          </cell>
          <cell r="U332">
            <v>1690.5</v>
          </cell>
        </row>
        <row r="333">
          <cell r="O333" t="str">
            <v>'30014</v>
          </cell>
          <cell r="P333">
            <v>46718</v>
          </cell>
          <cell r="Q333">
            <v>860</v>
          </cell>
          <cell r="R333">
            <v>140700</v>
          </cell>
          <cell r="S333" t="str">
            <v>894</v>
          </cell>
          <cell r="T333" t="str">
            <v>1251</v>
          </cell>
          <cell r="U333">
            <v>1341</v>
          </cell>
        </row>
        <row r="334">
          <cell r="O334" t="str">
            <v>'30019</v>
          </cell>
          <cell r="P334">
            <v>90891</v>
          </cell>
          <cell r="Q334">
            <v>1597</v>
          </cell>
          <cell r="R334">
            <v>220600</v>
          </cell>
          <cell r="S334" t="str">
            <v>1671</v>
          </cell>
          <cell r="T334" t="str">
            <v>2339</v>
          </cell>
          <cell r="U334">
            <v>2506.5</v>
          </cell>
        </row>
        <row r="335">
          <cell r="O335" t="str">
            <v>'30025</v>
          </cell>
          <cell r="P335">
            <v>59522</v>
          </cell>
          <cell r="Q335">
            <v>954</v>
          </cell>
          <cell r="R335">
            <v>167200</v>
          </cell>
          <cell r="S335" t="str">
            <v>980</v>
          </cell>
          <cell r="T335" t="str">
            <v>1372</v>
          </cell>
          <cell r="U335">
            <v>1470</v>
          </cell>
        </row>
        <row r="336">
          <cell r="O336" t="str">
            <v>'30045</v>
          </cell>
          <cell r="P336">
            <v>73475</v>
          </cell>
          <cell r="Q336">
            <v>1450</v>
          </cell>
          <cell r="R336">
            <v>173600</v>
          </cell>
          <cell r="S336" t="str">
            <v>1559</v>
          </cell>
          <cell r="T336" t="str">
            <v>2182</v>
          </cell>
          <cell r="U336">
            <v>2338.5</v>
          </cell>
        </row>
        <row r="337">
          <cell r="O337" t="str">
            <v>'30052</v>
          </cell>
          <cell r="P337">
            <v>65993</v>
          </cell>
          <cell r="Q337">
            <v>1179</v>
          </cell>
          <cell r="R337">
            <v>167200</v>
          </cell>
          <cell r="S337" t="str">
            <v>1276</v>
          </cell>
          <cell r="T337" t="str">
            <v>1786</v>
          </cell>
          <cell r="U337">
            <v>1914</v>
          </cell>
        </row>
        <row r="338">
          <cell r="O338" t="str">
            <v>'30055</v>
          </cell>
          <cell r="P338">
            <v>66848</v>
          </cell>
          <cell r="Q338">
            <v>931</v>
          </cell>
          <cell r="R338">
            <v>151100</v>
          </cell>
          <cell r="S338" t="str">
            <v>957</v>
          </cell>
          <cell r="T338" t="str">
            <v>1339</v>
          </cell>
          <cell r="U338">
            <v>1435.5</v>
          </cell>
        </row>
        <row r="339">
          <cell r="O339" t="str">
            <v>'30056</v>
          </cell>
          <cell r="P339">
            <v>49844</v>
          </cell>
          <cell r="Q339">
            <v>763</v>
          </cell>
          <cell r="R339">
            <v>154400</v>
          </cell>
          <cell r="S339" t="str">
            <v>825</v>
          </cell>
          <cell r="T339" t="str">
            <v>1155</v>
          </cell>
          <cell r="U339">
            <v>1237.5</v>
          </cell>
        </row>
        <row r="340">
          <cell r="O340" t="str">
            <v>'30401</v>
          </cell>
          <cell r="P340">
            <v>33677</v>
          </cell>
          <cell r="Q340">
            <v>598</v>
          </cell>
          <cell r="R340">
            <v>81000</v>
          </cell>
          <cell r="S340" t="str">
            <v>627</v>
          </cell>
          <cell r="T340" t="str">
            <v>877</v>
          </cell>
          <cell r="U340">
            <v>940.5</v>
          </cell>
        </row>
        <row r="341">
          <cell r="O341" t="str">
            <v>'30413</v>
          </cell>
          <cell r="P341">
            <v>32083</v>
          </cell>
          <cell r="Q341">
            <v>629</v>
          </cell>
          <cell r="R341">
            <v>98800</v>
          </cell>
          <cell r="S341" t="str">
            <v>645</v>
          </cell>
          <cell r="T341" t="str">
            <v>902</v>
          </cell>
          <cell r="U341">
            <v>967.5</v>
          </cell>
        </row>
        <row r="342">
          <cell r="O342" t="str">
            <v>'30426</v>
          </cell>
          <cell r="P342">
            <v>27159</v>
          </cell>
          <cell r="Q342">
            <v>716</v>
          </cell>
          <cell r="R342">
            <v>61700</v>
          </cell>
          <cell r="S342" t="str">
            <v>761</v>
          </cell>
          <cell r="T342" t="str">
            <v>1065</v>
          </cell>
          <cell r="U342">
            <v>1141.5</v>
          </cell>
        </row>
        <row r="343">
          <cell r="O343" t="str">
            <v>'30434</v>
          </cell>
          <cell r="P343">
            <v>27133</v>
          </cell>
          <cell r="Q343">
            <v>556</v>
          </cell>
          <cell r="R343">
            <v>72600</v>
          </cell>
          <cell r="S343" t="str">
            <v>524</v>
          </cell>
          <cell r="T343" t="str">
            <v>733</v>
          </cell>
          <cell r="U343">
            <v>786</v>
          </cell>
        </row>
        <row r="344">
          <cell r="O344" t="str">
            <v>'30441</v>
          </cell>
          <cell r="P344">
            <v>35160</v>
          </cell>
          <cell r="Q344">
            <v>685</v>
          </cell>
          <cell r="R344">
            <v>77500</v>
          </cell>
          <cell r="S344" t="str">
            <v>698</v>
          </cell>
          <cell r="T344" t="str">
            <v>977</v>
          </cell>
          <cell r="U344">
            <v>1047</v>
          </cell>
        </row>
        <row r="345">
          <cell r="O345" t="str">
            <v>'30442</v>
          </cell>
          <cell r="P345">
            <v>26677</v>
          </cell>
          <cell r="Q345">
            <v>540</v>
          </cell>
          <cell r="R345">
            <v>60000</v>
          </cell>
          <cell r="S345" t="str">
            <v>579</v>
          </cell>
          <cell r="T345" t="str">
            <v>810</v>
          </cell>
          <cell r="U345">
            <v>868.5</v>
          </cell>
        </row>
        <row r="346">
          <cell r="O346" t="str">
            <v>'30455</v>
          </cell>
          <cell r="P346">
            <v>34000</v>
          </cell>
          <cell r="R346">
            <v>79100</v>
          </cell>
          <cell r="S346" t="str">
            <v>540</v>
          </cell>
          <cell r="T346" t="str">
            <v>756</v>
          </cell>
          <cell r="U346">
            <v>810</v>
          </cell>
        </row>
        <row r="347">
          <cell r="O347" t="str">
            <v>'30456</v>
          </cell>
          <cell r="P347">
            <v>34476</v>
          </cell>
          <cell r="Q347">
            <v>390</v>
          </cell>
          <cell r="R347">
            <v>68500</v>
          </cell>
          <cell r="S347" t="str">
            <v>575</v>
          </cell>
          <cell r="T347" t="str">
            <v>805</v>
          </cell>
          <cell r="U347">
            <v>862.5</v>
          </cell>
        </row>
        <row r="348">
          <cell r="O348" t="str">
            <v>'30467</v>
          </cell>
          <cell r="P348">
            <v>36282</v>
          </cell>
          <cell r="Q348">
            <v>588</v>
          </cell>
          <cell r="R348">
            <v>85300</v>
          </cell>
          <cell r="S348" t="str">
            <v>657</v>
          </cell>
          <cell r="T348" t="str">
            <v>919</v>
          </cell>
          <cell r="U348">
            <v>985.5</v>
          </cell>
        </row>
        <row r="349">
          <cell r="O349" t="str">
            <v>'30471</v>
          </cell>
          <cell r="P349">
            <v>30238</v>
          </cell>
          <cell r="Q349">
            <v>501</v>
          </cell>
          <cell r="R349">
            <v>60100</v>
          </cell>
          <cell r="S349" t="str">
            <v>554</v>
          </cell>
          <cell r="T349" t="str">
            <v>775</v>
          </cell>
          <cell r="U349">
            <v>831</v>
          </cell>
        </row>
        <row r="350">
          <cell r="O350" t="str">
            <v>'30477</v>
          </cell>
          <cell r="P350">
            <v>26494</v>
          </cell>
          <cell r="Q350">
            <v>506</v>
          </cell>
          <cell r="R350">
            <v>63800</v>
          </cell>
          <cell r="S350" t="str">
            <v>546</v>
          </cell>
          <cell r="T350" t="str">
            <v>764</v>
          </cell>
          <cell r="U350">
            <v>819</v>
          </cell>
        </row>
        <row r="351">
          <cell r="O351" t="str">
            <v>'30501</v>
          </cell>
          <cell r="P351">
            <v>41268</v>
          </cell>
          <cell r="Q351">
            <v>791</v>
          </cell>
          <cell r="R351">
            <v>152200</v>
          </cell>
          <cell r="S351" t="str">
            <v>862</v>
          </cell>
          <cell r="T351" t="str">
            <v>1206</v>
          </cell>
          <cell r="U351">
            <v>1293</v>
          </cell>
        </row>
        <row r="352">
          <cell r="O352" t="str">
            <v>'30504</v>
          </cell>
          <cell r="P352">
            <v>44259</v>
          </cell>
          <cell r="Q352">
            <v>890</v>
          </cell>
          <cell r="R352">
            <v>161300</v>
          </cell>
          <cell r="S352" t="str">
            <v>980</v>
          </cell>
          <cell r="T352" t="str">
            <v>1372</v>
          </cell>
          <cell r="U352">
            <v>1470</v>
          </cell>
        </row>
        <row r="353">
          <cell r="O353" t="str">
            <v>'30506</v>
          </cell>
          <cell r="P353">
            <v>72476</v>
          </cell>
          <cell r="Q353">
            <v>999</v>
          </cell>
          <cell r="R353">
            <v>207700</v>
          </cell>
          <cell r="S353" t="str">
            <v>1090</v>
          </cell>
          <cell r="T353" t="str">
            <v>1526</v>
          </cell>
          <cell r="U353">
            <v>1635</v>
          </cell>
        </row>
        <row r="354">
          <cell r="O354" t="str">
            <v>'30507</v>
          </cell>
          <cell r="P354">
            <v>47159</v>
          </cell>
          <cell r="Q354">
            <v>875</v>
          </cell>
          <cell r="R354">
            <v>128700</v>
          </cell>
          <cell r="S354" t="str">
            <v>960</v>
          </cell>
          <cell r="T354" t="str">
            <v>1344</v>
          </cell>
          <cell r="U354">
            <v>1440</v>
          </cell>
        </row>
        <row r="355">
          <cell r="O355" t="str">
            <v>'30510</v>
          </cell>
          <cell r="P355">
            <v>36934</v>
          </cell>
          <cell r="Q355">
            <v>653</v>
          </cell>
          <cell r="R355">
            <v>96600</v>
          </cell>
          <cell r="S355" t="str">
            <v>729</v>
          </cell>
          <cell r="T355" t="str">
            <v>1020</v>
          </cell>
          <cell r="U355">
            <v>1093.5</v>
          </cell>
        </row>
        <row r="356">
          <cell r="O356" t="str">
            <v>'30511</v>
          </cell>
          <cell r="P356">
            <v>44000</v>
          </cell>
          <cell r="Q356">
            <v>631</v>
          </cell>
          <cell r="R356">
            <v>116700</v>
          </cell>
          <cell r="S356" t="str">
            <v>672</v>
          </cell>
          <cell r="T356" t="str">
            <v>940</v>
          </cell>
          <cell r="U356">
            <v>1008</v>
          </cell>
        </row>
        <row r="357">
          <cell r="O357" t="str">
            <v>'30516</v>
          </cell>
          <cell r="P357">
            <v>32431</v>
          </cell>
          <cell r="Q357">
            <v>843</v>
          </cell>
          <cell r="R357">
            <v>75200</v>
          </cell>
          <cell r="S357" t="str">
            <v>726</v>
          </cell>
          <cell r="T357" t="str">
            <v>1016</v>
          </cell>
          <cell r="U357">
            <v>1089</v>
          </cell>
        </row>
        <row r="358">
          <cell r="O358" t="str">
            <v>'30517</v>
          </cell>
          <cell r="P358">
            <v>82371</v>
          </cell>
          <cell r="Q358">
            <v>1176</v>
          </cell>
          <cell r="R358">
            <v>212800</v>
          </cell>
          <cell r="S358" t="str">
            <v>1187</v>
          </cell>
          <cell r="T358" t="str">
            <v>1661</v>
          </cell>
          <cell r="U358">
            <v>1780.5</v>
          </cell>
        </row>
        <row r="359">
          <cell r="O359" t="str">
            <v>'30519</v>
          </cell>
          <cell r="P359">
            <v>76982</v>
          </cell>
          <cell r="Q359">
            <v>1401</v>
          </cell>
          <cell r="R359">
            <v>213900</v>
          </cell>
          <cell r="S359" t="str">
            <v>1604</v>
          </cell>
          <cell r="T359" t="str">
            <v>2245</v>
          </cell>
          <cell r="U359">
            <v>2406</v>
          </cell>
        </row>
        <row r="360">
          <cell r="O360" t="str">
            <v>'30520</v>
          </cell>
          <cell r="P360">
            <v>38692</v>
          </cell>
          <cell r="Q360">
            <v>676</v>
          </cell>
          <cell r="R360">
            <v>115100</v>
          </cell>
          <cell r="S360" t="str">
            <v>675</v>
          </cell>
          <cell r="T360" t="str">
            <v>944</v>
          </cell>
          <cell r="U360">
            <v>1012.5</v>
          </cell>
        </row>
        <row r="361">
          <cell r="O361" t="str">
            <v>'30521</v>
          </cell>
          <cell r="P361">
            <v>43750</v>
          </cell>
          <cell r="Q361">
            <v>529</v>
          </cell>
          <cell r="R361">
            <v>101500</v>
          </cell>
          <cell r="S361" t="str">
            <v>534</v>
          </cell>
          <cell r="T361" t="str">
            <v>747</v>
          </cell>
          <cell r="U361">
            <v>801</v>
          </cell>
        </row>
        <row r="362">
          <cell r="O362" t="str">
            <v>'30523</v>
          </cell>
          <cell r="P362">
            <v>45896</v>
          </cell>
          <cell r="Q362">
            <v>809</v>
          </cell>
          <cell r="R362">
            <v>152400</v>
          </cell>
          <cell r="S362" t="str">
            <v>768</v>
          </cell>
          <cell r="T362" t="str">
            <v>1075</v>
          </cell>
          <cell r="U362">
            <v>1152</v>
          </cell>
        </row>
        <row r="363">
          <cell r="O363" t="str">
            <v>'30525</v>
          </cell>
          <cell r="P363">
            <v>36310</v>
          </cell>
          <cell r="Q363">
            <v>653</v>
          </cell>
          <cell r="R363">
            <v>145900</v>
          </cell>
          <cell r="S363" t="str">
            <v>720</v>
          </cell>
          <cell r="T363" t="str">
            <v>1007</v>
          </cell>
          <cell r="U363">
            <v>1080</v>
          </cell>
        </row>
        <row r="364">
          <cell r="O364" t="str">
            <v>'30527</v>
          </cell>
          <cell r="P364">
            <v>60336</v>
          </cell>
          <cell r="Q364">
            <v>976</v>
          </cell>
          <cell r="R364">
            <v>198600</v>
          </cell>
          <cell r="S364" t="str">
            <v>1092</v>
          </cell>
          <cell r="T364" t="str">
            <v>1528</v>
          </cell>
          <cell r="U364">
            <v>1638</v>
          </cell>
        </row>
        <row r="365">
          <cell r="O365" t="str">
            <v>'30528</v>
          </cell>
          <cell r="P365">
            <v>43891</v>
          </cell>
          <cell r="Q365">
            <v>739</v>
          </cell>
          <cell r="R365">
            <v>147200</v>
          </cell>
          <cell r="S365" t="str">
            <v>817</v>
          </cell>
          <cell r="T365" t="str">
            <v>1143</v>
          </cell>
          <cell r="U365">
            <v>1225.5</v>
          </cell>
        </row>
        <row r="366">
          <cell r="O366" t="str">
            <v>'30529</v>
          </cell>
          <cell r="P366">
            <v>44854</v>
          </cell>
          <cell r="Q366">
            <v>745</v>
          </cell>
          <cell r="R366">
            <v>114000</v>
          </cell>
          <cell r="S366" t="str">
            <v>757</v>
          </cell>
          <cell r="T366" t="str">
            <v>1059</v>
          </cell>
          <cell r="U366">
            <v>1135.5</v>
          </cell>
        </row>
        <row r="367">
          <cell r="O367" t="str">
            <v>'30530</v>
          </cell>
          <cell r="P367">
            <v>45037</v>
          </cell>
          <cell r="Q367">
            <v>808</v>
          </cell>
          <cell r="R367">
            <v>130000</v>
          </cell>
          <cell r="S367" t="str">
            <v>826</v>
          </cell>
          <cell r="T367" t="str">
            <v>1156</v>
          </cell>
          <cell r="U367">
            <v>1239</v>
          </cell>
        </row>
        <row r="368">
          <cell r="O368" t="str">
            <v>'30531</v>
          </cell>
          <cell r="P368">
            <v>42043</v>
          </cell>
          <cell r="Q368">
            <v>724</v>
          </cell>
          <cell r="R368">
            <v>138100</v>
          </cell>
          <cell r="S368" t="str">
            <v>768</v>
          </cell>
          <cell r="T368" t="str">
            <v>1075</v>
          </cell>
          <cell r="U368">
            <v>1152</v>
          </cell>
        </row>
        <row r="369">
          <cell r="O369" t="str">
            <v>'30535</v>
          </cell>
          <cell r="P369">
            <v>48493</v>
          </cell>
          <cell r="Q369">
            <v>754</v>
          </cell>
          <cell r="R369">
            <v>150400</v>
          </cell>
          <cell r="S369" t="str">
            <v>818</v>
          </cell>
          <cell r="T369" t="str">
            <v>1145</v>
          </cell>
          <cell r="U369">
            <v>1227</v>
          </cell>
        </row>
        <row r="370">
          <cell r="O370" t="str">
            <v>'30537</v>
          </cell>
          <cell r="P370">
            <v>47109</v>
          </cell>
          <cell r="Q370">
            <v>408</v>
          </cell>
          <cell r="R370">
            <v>192000</v>
          </cell>
          <cell r="S370" t="str">
            <v>768</v>
          </cell>
          <cell r="T370" t="str">
            <v>1075</v>
          </cell>
          <cell r="U370">
            <v>1152</v>
          </cell>
        </row>
        <row r="371">
          <cell r="O371" t="str">
            <v>'30538</v>
          </cell>
          <cell r="P371">
            <v>46762</v>
          </cell>
          <cell r="Q371">
            <v>730</v>
          </cell>
          <cell r="R371">
            <v>88500</v>
          </cell>
          <cell r="S371" t="str">
            <v>770</v>
          </cell>
          <cell r="T371" t="str">
            <v>1078</v>
          </cell>
          <cell r="U371">
            <v>1155</v>
          </cell>
        </row>
        <row r="372">
          <cell r="O372" t="str">
            <v>'30542</v>
          </cell>
          <cell r="P372">
            <v>70314</v>
          </cell>
          <cell r="Q372">
            <v>1060</v>
          </cell>
          <cell r="R372">
            <v>189700</v>
          </cell>
          <cell r="S372" t="str">
            <v>1181</v>
          </cell>
          <cell r="T372" t="str">
            <v>1653</v>
          </cell>
          <cell r="U372">
            <v>1771.5</v>
          </cell>
        </row>
        <row r="373">
          <cell r="O373" t="str">
            <v>'30543</v>
          </cell>
          <cell r="P373">
            <v>60362</v>
          </cell>
          <cell r="Q373">
            <v>951</v>
          </cell>
          <cell r="R373">
            <v>118100</v>
          </cell>
          <cell r="S373" t="str">
            <v>1095</v>
          </cell>
          <cell r="T373" t="str">
            <v>1533</v>
          </cell>
          <cell r="U373">
            <v>1642.5</v>
          </cell>
        </row>
        <row r="374">
          <cell r="O374" t="str">
            <v>'30545</v>
          </cell>
          <cell r="P374">
            <v>38750</v>
          </cell>
          <cell r="Q374">
            <v>943</v>
          </cell>
          <cell r="R374">
            <v>172100</v>
          </cell>
          <cell r="S374" t="str">
            <v>720</v>
          </cell>
          <cell r="T374" t="str">
            <v>1007</v>
          </cell>
          <cell r="U374">
            <v>1080</v>
          </cell>
        </row>
        <row r="375">
          <cell r="O375" t="str">
            <v>'30546</v>
          </cell>
          <cell r="P375">
            <v>42169</v>
          </cell>
          <cell r="Q375">
            <v>648</v>
          </cell>
          <cell r="R375">
            <v>205000</v>
          </cell>
          <cell r="S375" t="str">
            <v>684</v>
          </cell>
          <cell r="T375" t="str">
            <v>957</v>
          </cell>
          <cell r="U375">
            <v>1026</v>
          </cell>
        </row>
        <row r="376">
          <cell r="O376" t="str">
            <v>'30547</v>
          </cell>
          <cell r="P376">
            <v>43750</v>
          </cell>
          <cell r="Q376">
            <v>594</v>
          </cell>
          <cell r="R376">
            <v>150300</v>
          </cell>
          <cell r="S376" t="str">
            <v>695</v>
          </cell>
          <cell r="T376" t="str">
            <v>972</v>
          </cell>
          <cell r="U376">
            <v>1042.5</v>
          </cell>
        </row>
        <row r="377">
          <cell r="O377" t="str">
            <v>'30548</v>
          </cell>
          <cell r="P377">
            <v>84915</v>
          </cell>
          <cell r="Q377">
            <v>1055</v>
          </cell>
          <cell r="R377">
            <v>262700</v>
          </cell>
          <cell r="S377" t="str">
            <v>1008</v>
          </cell>
          <cell r="T377" t="str">
            <v>1411</v>
          </cell>
          <cell r="U377">
            <v>1512</v>
          </cell>
        </row>
        <row r="378">
          <cell r="O378" t="str">
            <v>'30549</v>
          </cell>
          <cell r="P378">
            <v>60828</v>
          </cell>
          <cell r="Q378">
            <v>797</v>
          </cell>
          <cell r="R378">
            <v>174800</v>
          </cell>
          <cell r="S378" t="str">
            <v>798</v>
          </cell>
          <cell r="T378" t="str">
            <v>1117</v>
          </cell>
          <cell r="U378">
            <v>1197</v>
          </cell>
        </row>
        <row r="379">
          <cell r="O379" t="str">
            <v>'30552</v>
          </cell>
          <cell r="P379">
            <v>42292</v>
          </cell>
          <cell r="Q379">
            <v>850</v>
          </cell>
          <cell r="R379">
            <v>196800</v>
          </cell>
          <cell r="S379" t="str">
            <v>1073</v>
          </cell>
          <cell r="T379" t="str">
            <v>1502</v>
          </cell>
          <cell r="U379">
            <v>1609.5</v>
          </cell>
        </row>
        <row r="380">
          <cell r="O380" t="str">
            <v>'30553</v>
          </cell>
          <cell r="P380">
            <v>43986</v>
          </cell>
          <cell r="Q380">
            <v>711</v>
          </cell>
          <cell r="R380">
            <v>135300</v>
          </cell>
          <cell r="S380" t="str">
            <v>673</v>
          </cell>
          <cell r="T380" t="str">
            <v>942</v>
          </cell>
          <cell r="U380">
            <v>1009.5</v>
          </cell>
        </row>
        <row r="381">
          <cell r="O381" t="str">
            <v>'30554</v>
          </cell>
          <cell r="P381">
            <v>53075</v>
          </cell>
          <cell r="Q381">
            <v>839</v>
          </cell>
          <cell r="R381">
            <v>134400</v>
          </cell>
          <cell r="S381" t="str">
            <v>875</v>
          </cell>
          <cell r="T381" t="str">
            <v>1225</v>
          </cell>
          <cell r="U381">
            <v>1312.5</v>
          </cell>
        </row>
        <row r="382">
          <cell r="O382" t="str">
            <v>'30557</v>
          </cell>
          <cell r="P382">
            <v>40838</v>
          </cell>
          <cell r="Q382">
            <v>752</v>
          </cell>
          <cell r="R382">
            <v>107900</v>
          </cell>
          <cell r="S382" t="str">
            <v>824</v>
          </cell>
          <cell r="T382" t="str">
            <v>1153</v>
          </cell>
          <cell r="U382">
            <v>1236</v>
          </cell>
        </row>
        <row r="383">
          <cell r="O383" t="str">
            <v>'30558</v>
          </cell>
          <cell r="P383">
            <v>41274</v>
          </cell>
          <cell r="Q383">
            <v>839</v>
          </cell>
          <cell r="R383">
            <v>122100</v>
          </cell>
          <cell r="S383" t="str">
            <v>836</v>
          </cell>
          <cell r="T383" t="str">
            <v>1170</v>
          </cell>
          <cell r="U383">
            <v>1254</v>
          </cell>
        </row>
        <row r="384">
          <cell r="O384" t="str">
            <v>'30563</v>
          </cell>
          <cell r="P384">
            <v>47389</v>
          </cell>
          <cell r="Q384">
            <v>769</v>
          </cell>
          <cell r="R384">
            <v>129300</v>
          </cell>
          <cell r="S384" t="str">
            <v>823</v>
          </cell>
          <cell r="T384" t="str">
            <v>1152</v>
          </cell>
          <cell r="U384">
            <v>1234.5</v>
          </cell>
        </row>
        <row r="385">
          <cell r="O385" t="str">
            <v>'30564</v>
          </cell>
          <cell r="P385">
            <v>46867</v>
          </cell>
          <cell r="Q385">
            <v>718</v>
          </cell>
          <cell r="R385">
            <v>160400</v>
          </cell>
          <cell r="S385" t="str">
            <v>742</v>
          </cell>
          <cell r="T385" t="str">
            <v>1038</v>
          </cell>
          <cell r="U385">
            <v>1113</v>
          </cell>
        </row>
        <row r="386">
          <cell r="O386" t="str">
            <v>'30565</v>
          </cell>
          <cell r="P386">
            <v>45000</v>
          </cell>
          <cell r="Q386">
            <v>721</v>
          </cell>
          <cell r="R386">
            <v>134300</v>
          </cell>
          <cell r="S386" t="str">
            <v>828</v>
          </cell>
          <cell r="T386" t="str">
            <v>1159</v>
          </cell>
          <cell r="U386">
            <v>1242</v>
          </cell>
        </row>
        <row r="387">
          <cell r="O387" t="str">
            <v>'30566</v>
          </cell>
          <cell r="P387">
            <v>50869</v>
          </cell>
          <cell r="Q387">
            <v>888</v>
          </cell>
          <cell r="R387">
            <v>135300</v>
          </cell>
          <cell r="S387" t="str">
            <v>1010</v>
          </cell>
          <cell r="T387" t="str">
            <v>1414</v>
          </cell>
          <cell r="U387">
            <v>1515</v>
          </cell>
        </row>
        <row r="388">
          <cell r="O388" t="str">
            <v>'30567</v>
          </cell>
          <cell r="P388">
            <v>57734</v>
          </cell>
          <cell r="Q388">
            <v>967</v>
          </cell>
          <cell r="R388">
            <v>192000</v>
          </cell>
          <cell r="S388" t="str">
            <v>1188</v>
          </cell>
          <cell r="T388" t="str">
            <v>1663</v>
          </cell>
          <cell r="U388">
            <v>1782</v>
          </cell>
        </row>
        <row r="389">
          <cell r="O389" t="str">
            <v>'30568</v>
          </cell>
          <cell r="P389">
            <v>47448</v>
          </cell>
          <cell r="Q389">
            <v>775</v>
          </cell>
          <cell r="R389">
            <v>157000</v>
          </cell>
          <cell r="S389" t="str">
            <v>348</v>
          </cell>
          <cell r="T389" t="str">
            <v>487</v>
          </cell>
          <cell r="U389">
            <v>522</v>
          </cell>
        </row>
        <row r="390">
          <cell r="O390" t="str">
            <v>'30571</v>
          </cell>
          <cell r="P390">
            <v>45949</v>
          </cell>
          <cell r="Q390">
            <v>1014</v>
          </cell>
          <cell r="R390">
            <v>203300</v>
          </cell>
          <cell r="S390" t="str">
            <v>1141</v>
          </cell>
          <cell r="T390" t="str">
            <v>1597</v>
          </cell>
          <cell r="U390">
            <v>1711.5</v>
          </cell>
        </row>
        <row r="391">
          <cell r="O391" t="str">
            <v>'30575</v>
          </cell>
          <cell r="P391">
            <v>46042</v>
          </cell>
          <cell r="Q391">
            <v>823</v>
          </cell>
          <cell r="R391">
            <v>130000</v>
          </cell>
          <cell r="S391" t="str">
            <v>817</v>
          </cell>
          <cell r="T391" t="str">
            <v>1143</v>
          </cell>
          <cell r="U391">
            <v>1225.5</v>
          </cell>
        </row>
        <row r="392">
          <cell r="O392" t="str">
            <v>'30576</v>
          </cell>
          <cell r="P392">
            <v>39527</v>
          </cell>
          <cell r="Q392">
            <v>683</v>
          </cell>
          <cell r="R392">
            <v>158500</v>
          </cell>
          <cell r="S392" t="str">
            <v>733</v>
          </cell>
          <cell r="T392" t="str">
            <v>1026</v>
          </cell>
          <cell r="U392">
            <v>1099.5</v>
          </cell>
        </row>
        <row r="393">
          <cell r="O393" t="str">
            <v>'30577</v>
          </cell>
          <cell r="P393">
            <v>38945</v>
          </cell>
          <cell r="Q393">
            <v>609</v>
          </cell>
          <cell r="R393">
            <v>99800</v>
          </cell>
          <cell r="S393" t="str">
            <v>726</v>
          </cell>
          <cell r="T393" t="str">
            <v>1016</v>
          </cell>
          <cell r="U393">
            <v>1089</v>
          </cell>
        </row>
        <row r="394">
          <cell r="O394" t="str">
            <v>'30601</v>
          </cell>
          <cell r="P394">
            <v>23338</v>
          </cell>
          <cell r="Q394">
            <v>774</v>
          </cell>
          <cell r="R394">
            <v>96900</v>
          </cell>
          <cell r="S394" t="str">
            <v>824</v>
          </cell>
          <cell r="T394" t="str">
            <v>1153</v>
          </cell>
          <cell r="U394">
            <v>1236</v>
          </cell>
        </row>
        <row r="395">
          <cell r="O395" t="str">
            <v>'30602</v>
          </cell>
        </row>
        <row r="396">
          <cell r="O396" t="str">
            <v>'30605</v>
          </cell>
          <cell r="P396">
            <v>31803</v>
          </cell>
          <cell r="Q396">
            <v>806</v>
          </cell>
          <cell r="R396">
            <v>162800</v>
          </cell>
          <cell r="S396" t="str">
            <v>826</v>
          </cell>
          <cell r="T396" t="str">
            <v>1156</v>
          </cell>
          <cell r="U396">
            <v>1239</v>
          </cell>
        </row>
        <row r="397">
          <cell r="O397" t="str">
            <v>'30606</v>
          </cell>
          <cell r="P397">
            <v>44046</v>
          </cell>
          <cell r="Q397">
            <v>841</v>
          </cell>
          <cell r="R397">
            <v>196500</v>
          </cell>
          <cell r="S397" t="str">
            <v>895</v>
          </cell>
          <cell r="T397" t="str">
            <v>1253</v>
          </cell>
          <cell r="U397">
            <v>1342.5</v>
          </cell>
        </row>
        <row r="398">
          <cell r="O398" t="str">
            <v>'30607</v>
          </cell>
          <cell r="P398">
            <v>51230</v>
          </cell>
          <cell r="Q398">
            <v>758</v>
          </cell>
          <cell r="R398">
            <v>145400</v>
          </cell>
          <cell r="S398" t="str">
            <v>827</v>
          </cell>
          <cell r="T398" t="str">
            <v>1157</v>
          </cell>
          <cell r="U398">
            <v>1240.5</v>
          </cell>
        </row>
        <row r="399">
          <cell r="O399" t="str">
            <v>'30609</v>
          </cell>
        </row>
        <row r="400">
          <cell r="O400" t="str">
            <v>'30619</v>
          </cell>
          <cell r="P400">
            <v>43482</v>
          </cell>
          <cell r="Q400">
            <v>931</v>
          </cell>
          <cell r="R400">
            <v>152200</v>
          </cell>
          <cell r="S400" t="str">
            <v>943</v>
          </cell>
          <cell r="T400" t="str">
            <v>1320</v>
          </cell>
          <cell r="U400">
            <v>1414.5</v>
          </cell>
        </row>
        <row r="401">
          <cell r="O401" t="str">
            <v>'30620</v>
          </cell>
          <cell r="P401">
            <v>65824</v>
          </cell>
          <cell r="Q401">
            <v>1145</v>
          </cell>
          <cell r="R401">
            <v>144500</v>
          </cell>
          <cell r="S401" t="str">
            <v>1211</v>
          </cell>
          <cell r="T401" t="str">
            <v>1695</v>
          </cell>
          <cell r="U401">
            <v>1816.5</v>
          </cell>
        </row>
        <row r="402">
          <cell r="O402" t="str">
            <v>'30621</v>
          </cell>
          <cell r="P402">
            <v>88341</v>
          </cell>
          <cell r="Q402">
            <v>913</v>
          </cell>
          <cell r="R402">
            <v>279400</v>
          </cell>
          <cell r="S402" t="str">
            <v>827</v>
          </cell>
          <cell r="T402" t="str">
            <v>1157</v>
          </cell>
          <cell r="U402">
            <v>1240.5</v>
          </cell>
        </row>
        <row r="403">
          <cell r="O403" t="str">
            <v>'30622</v>
          </cell>
          <cell r="P403">
            <v>58212</v>
          </cell>
          <cell r="Q403">
            <v>979</v>
          </cell>
          <cell r="R403">
            <v>205100</v>
          </cell>
          <cell r="S403" t="str">
            <v>1160</v>
          </cell>
          <cell r="T403" t="str">
            <v>1624</v>
          </cell>
          <cell r="U403">
            <v>1740</v>
          </cell>
        </row>
        <row r="404">
          <cell r="O404" t="str">
            <v>'30624</v>
          </cell>
          <cell r="P404">
            <v>34345</v>
          </cell>
          <cell r="Q404">
            <v>620</v>
          </cell>
          <cell r="R404">
            <v>60400</v>
          </cell>
          <cell r="S404" t="str">
            <v>641</v>
          </cell>
          <cell r="T404" t="str">
            <v>897</v>
          </cell>
          <cell r="U404">
            <v>961.5</v>
          </cell>
        </row>
        <row r="405">
          <cell r="O405" t="str">
            <v>'30625</v>
          </cell>
          <cell r="P405">
            <v>65893</v>
          </cell>
          <cell r="Q405">
            <v>880</v>
          </cell>
          <cell r="R405">
            <v>225800</v>
          </cell>
          <cell r="S405" t="str">
            <v>796</v>
          </cell>
          <cell r="T405" t="str">
            <v>1114</v>
          </cell>
          <cell r="U405">
            <v>1194</v>
          </cell>
        </row>
        <row r="406">
          <cell r="O406" t="str">
            <v>'30627</v>
          </cell>
          <cell r="P406">
            <v>40948</v>
          </cell>
          <cell r="Q406">
            <v>403</v>
          </cell>
          <cell r="R406">
            <v>88200</v>
          </cell>
          <cell r="S406" t="str">
            <v>697</v>
          </cell>
          <cell r="T406" t="str">
            <v>975</v>
          </cell>
          <cell r="U406">
            <v>1045.5</v>
          </cell>
        </row>
        <row r="407">
          <cell r="O407" t="str">
            <v>'30628</v>
          </cell>
          <cell r="P407">
            <v>57366</v>
          </cell>
          <cell r="Q407">
            <v>746</v>
          </cell>
          <cell r="R407">
            <v>135500</v>
          </cell>
          <cell r="S407" t="str">
            <v>691</v>
          </cell>
          <cell r="T407" t="str">
            <v>967</v>
          </cell>
          <cell r="U407">
            <v>1036.5</v>
          </cell>
        </row>
        <row r="408">
          <cell r="O408" t="str">
            <v>'30629</v>
          </cell>
          <cell r="P408">
            <v>37222</v>
          </cell>
          <cell r="Q408">
            <v>754</v>
          </cell>
          <cell r="R408">
            <v>107300</v>
          </cell>
          <cell r="S408" t="str">
            <v>729</v>
          </cell>
          <cell r="T408" t="str">
            <v>1020</v>
          </cell>
          <cell r="U408">
            <v>1093.5</v>
          </cell>
        </row>
        <row r="409">
          <cell r="O409" t="str">
            <v>'30630</v>
          </cell>
          <cell r="P409">
            <v>41946</v>
          </cell>
          <cell r="Q409">
            <v>488</v>
          </cell>
          <cell r="R409">
            <v>103900</v>
          </cell>
          <cell r="S409" t="str">
            <v>575</v>
          </cell>
          <cell r="T409" t="str">
            <v>805</v>
          </cell>
          <cell r="U409">
            <v>862.5</v>
          </cell>
        </row>
        <row r="410">
          <cell r="O410" t="str">
            <v>'30631</v>
          </cell>
          <cell r="P410">
            <v>31136</v>
          </cell>
          <cell r="Q410">
            <v>538</v>
          </cell>
          <cell r="R410">
            <v>64700</v>
          </cell>
          <cell r="S410" t="str">
            <v>625</v>
          </cell>
          <cell r="T410" t="str">
            <v>875</v>
          </cell>
          <cell r="U410">
            <v>937.5</v>
          </cell>
        </row>
        <row r="411">
          <cell r="O411" t="str">
            <v>'30633</v>
          </cell>
          <cell r="P411">
            <v>49192</v>
          </cell>
          <cell r="Q411">
            <v>682</v>
          </cell>
          <cell r="R411">
            <v>113300</v>
          </cell>
          <cell r="S411" t="str">
            <v>677</v>
          </cell>
          <cell r="T411" t="str">
            <v>947</v>
          </cell>
          <cell r="U411">
            <v>1015.5</v>
          </cell>
        </row>
        <row r="412">
          <cell r="O412" t="str">
            <v>'30634</v>
          </cell>
          <cell r="P412">
            <v>36438</v>
          </cell>
          <cell r="Q412">
            <v>589</v>
          </cell>
          <cell r="R412">
            <v>102000</v>
          </cell>
          <cell r="S412" t="str">
            <v>807</v>
          </cell>
          <cell r="T412" t="str">
            <v>1129</v>
          </cell>
          <cell r="U412">
            <v>1210.5</v>
          </cell>
        </row>
        <row r="413">
          <cell r="O413" t="str">
            <v>'30635</v>
          </cell>
          <cell r="P413">
            <v>35669</v>
          </cell>
          <cell r="Q413">
            <v>578</v>
          </cell>
          <cell r="R413">
            <v>83900</v>
          </cell>
          <cell r="S413" t="str">
            <v>706</v>
          </cell>
          <cell r="T413" t="str">
            <v>988</v>
          </cell>
          <cell r="U413">
            <v>1059</v>
          </cell>
        </row>
        <row r="414">
          <cell r="O414" t="str">
            <v>'30641</v>
          </cell>
          <cell r="P414">
            <v>49250</v>
          </cell>
          <cell r="Q414">
            <v>1042</v>
          </cell>
          <cell r="R414">
            <v>164700</v>
          </cell>
          <cell r="S414" t="str">
            <v>1045</v>
          </cell>
          <cell r="T414" t="str">
            <v>1463</v>
          </cell>
          <cell r="U414">
            <v>1567.5</v>
          </cell>
        </row>
        <row r="415">
          <cell r="O415" t="str">
            <v>'30642</v>
          </cell>
          <cell r="P415">
            <v>50566</v>
          </cell>
          <cell r="Q415">
            <v>678</v>
          </cell>
          <cell r="R415">
            <v>356500</v>
          </cell>
          <cell r="S415" t="str">
            <v>723</v>
          </cell>
          <cell r="T415" t="str">
            <v>1012</v>
          </cell>
          <cell r="U415">
            <v>1084.5</v>
          </cell>
        </row>
        <row r="416">
          <cell r="O416" t="str">
            <v>'30643</v>
          </cell>
          <cell r="P416">
            <v>42116</v>
          </cell>
          <cell r="Q416">
            <v>651</v>
          </cell>
          <cell r="R416">
            <v>128900</v>
          </cell>
          <cell r="S416" t="str">
            <v>724</v>
          </cell>
          <cell r="T416" t="str">
            <v>1013</v>
          </cell>
          <cell r="U416">
            <v>1086</v>
          </cell>
        </row>
        <row r="417">
          <cell r="O417" t="str">
            <v>'30646</v>
          </cell>
          <cell r="P417">
            <v>46458</v>
          </cell>
          <cell r="Q417">
            <v>751</v>
          </cell>
          <cell r="R417">
            <v>133000</v>
          </cell>
          <cell r="S417" t="str">
            <v>741</v>
          </cell>
          <cell r="T417" t="str">
            <v>1037</v>
          </cell>
          <cell r="U417">
            <v>1111.5</v>
          </cell>
        </row>
        <row r="418">
          <cell r="O418" t="str">
            <v>'30648</v>
          </cell>
          <cell r="P418">
            <v>41582</v>
          </cell>
          <cell r="Q418">
            <v>595</v>
          </cell>
          <cell r="R418">
            <v>89900</v>
          </cell>
          <cell r="S418" t="str">
            <v>570</v>
          </cell>
          <cell r="T418" t="str">
            <v>798</v>
          </cell>
          <cell r="U418">
            <v>855</v>
          </cell>
        </row>
        <row r="419">
          <cell r="O419" t="str">
            <v>'30650</v>
          </cell>
          <cell r="P419">
            <v>55191</v>
          </cell>
          <cell r="Q419">
            <v>847</v>
          </cell>
          <cell r="R419">
            <v>219900</v>
          </cell>
          <cell r="S419" t="str">
            <v>858</v>
          </cell>
          <cell r="T419" t="str">
            <v>1201</v>
          </cell>
          <cell r="U419">
            <v>1287</v>
          </cell>
        </row>
        <row r="420">
          <cell r="O420" t="str">
            <v>'30655</v>
          </cell>
          <cell r="P420">
            <v>46391</v>
          </cell>
          <cell r="Q420">
            <v>853</v>
          </cell>
          <cell r="R420">
            <v>150600</v>
          </cell>
          <cell r="S420" t="str">
            <v>950</v>
          </cell>
          <cell r="T420" t="str">
            <v>1330</v>
          </cell>
          <cell r="U420">
            <v>1425</v>
          </cell>
        </row>
        <row r="421">
          <cell r="O421" t="str">
            <v>'30656</v>
          </cell>
          <cell r="P421">
            <v>57823</v>
          </cell>
          <cell r="Q421">
            <v>902</v>
          </cell>
          <cell r="R421">
            <v>186400</v>
          </cell>
          <cell r="S421" t="str">
            <v>1008</v>
          </cell>
          <cell r="T421" t="str">
            <v>1411</v>
          </cell>
          <cell r="U421">
            <v>1512</v>
          </cell>
        </row>
        <row r="422">
          <cell r="O422" t="str">
            <v>'30660</v>
          </cell>
          <cell r="P422">
            <v>45313</v>
          </cell>
          <cell r="Q422">
            <v>729</v>
          </cell>
          <cell r="R422">
            <v>83900</v>
          </cell>
          <cell r="S422" t="str">
            <v>665</v>
          </cell>
          <cell r="T422" t="str">
            <v>930</v>
          </cell>
          <cell r="U422">
            <v>997.5</v>
          </cell>
        </row>
        <row r="423">
          <cell r="O423" t="str">
            <v>'30662</v>
          </cell>
          <cell r="P423">
            <v>30648</v>
          </cell>
          <cell r="Q423">
            <v>587</v>
          </cell>
          <cell r="R423">
            <v>105100</v>
          </cell>
          <cell r="S423" t="str">
            <v>617</v>
          </cell>
          <cell r="T423" t="str">
            <v>863</v>
          </cell>
          <cell r="U423">
            <v>925.5</v>
          </cell>
        </row>
        <row r="424">
          <cell r="O424" t="str">
            <v>'30663</v>
          </cell>
          <cell r="P424">
            <v>44940</v>
          </cell>
          <cell r="Q424">
            <v>568</v>
          </cell>
          <cell r="R424">
            <v>184000</v>
          </cell>
          <cell r="S424" t="str">
            <v>656</v>
          </cell>
          <cell r="T424" t="str">
            <v>918</v>
          </cell>
          <cell r="U424">
            <v>984</v>
          </cell>
        </row>
        <row r="425">
          <cell r="O425" t="str">
            <v>'30666</v>
          </cell>
          <cell r="P425">
            <v>62500</v>
          </cell>
          <cell r="Q425">
            <v>888</v>
          </cell>
          <cell r="R425">
            <v>145600</v>
          </cell>
          <cell r="S425" t="str">
            <v>1005</v>
          </cell>
          <cell r="T425" t="str">
            <v>1407</v>
          </cell>
          <cell r="U425">
            <v>1507.5</v>
          </cell>
        </row>
        <row r="426">
          <cell r="O426" t="str">
            <v>'30667</v>
          </cell>
          <cell r="P426">
            <v>53026</v>
          </cell>
          <cell r="Q426">
            <v>838</v>
          </cell>
          <cell r="R426">
            <v>96600</v>
          </cell>
          <cell r="S426" t="str">
            <v>838</v>
          </cell>
          <cell r="T426" t="str">
            <v>1173</v>
          </cell>
          <cell r="U426">
            <v>1257</v>
          </cell>
        </row>
        <row r="427">
          <cell r="O427" t="str">
            <v>'30668</v>
          </cell>
          <cell r="P427">
            <v>28669</v>
          </cell>
          <cell r="Q427">
            <v>508</v>
          </cell>
          <cell r="R427">
            <v>69500</v>
          </cell>
          <cell r="S427" t="str">
            <v>441</v>
          </cell>
          <cell r="T427" t="str">
            <v>617</v>
          </cell>
          <cell r="U427">
            <v>661.5</v>
          </cell>
        </row>
        <row r="428">
          <cell r="O428" t="str">
            <v>'30669</v>
          </cell>
          <cell r="P428">
            <v>27200</v>
          </cell>
          <cell r="Q428">
            <v>723</v>
          </cell>
          <cell r="R428">
            <v>76700</v>
          </cell>
          <cell r="S428" t="str">
            <v>777</v>
          </cell>
          <cell r="T428" t="str">
            <v>1087</v>
          </cell>
          <cell r="U428">
            <v>1165.5</v>
          </cell>
        </row>
        <row r="429">
          <cell r="O429" t="str">
            <v>'30673</v>
          </cell>
          <cell r="P429">
            <v>33895</v>
          </cell>
          <cell r="Q429">
            <v>625</v>
          </cell>
          <cell r="R429">
            <v>86000</v>
          </cell>
          <cell r="S429" t="str">
            <v>785</v>
          </cell>
          <cell r="T429" t="str">
            <v>1099</v>
          </cell>
          <cell r="U429">
            <v>1177.5</v>
          </cell>
        </row>
        <row r="430">
          <cell r="O430" t="str">
            <v>'30677</v>
          </cell>
          <cell r="P430">
            <v>69189</v>
          </cell>
          <cell r="Q430">
            <v>911</v>
          </cell>
          <cell r="R430">
            <v>231000</v>
          </cell>
          <cell r="S430" t="str">
            <v>942</v>
          </cell>
          <cell r="T430" t="str">
            <v>1318</v>
          </cell>
          <cell r="U430">
            <v>1413</v>
          </cell>
        </row>
        <row r="431">
          <cell r="O431" t="str">
            <v>'30678</v>
          </cell>
          <cell r="P431">
            <v>50573</v>
          </cell>
          <cell r="R431">
            <v>121100</v>
          </cell>
          <cell r="S431" t="str">
            <v>475</v>
          </cell>
          <cell r="T431" t="str">
            <v>665</v>
          </cell>
          <cell r="U431">
            <v>712.5</v>
          </cell>
        </row>
        <row r="432">
          <cell r="O432" t="str">
            <v>'30680</v>
          </cell>
          <cell r="P432">
            <v>53263</v>
          </cell>
          <cell r="Q432">
            <v>929</v>
          </cell>
          <cell r="R432">
            <v>135500</v>
          </cell>
          <cell r="S432" t="str">
            <v>978</v>
          </cell>
          <cell r="T432" t="str">
            <v>1369</v>
          </cell>
          <cell r="U432">
            <v>1467</v>
          </cell>
        </row>
        <row r="433">
          <cell r="O433" t="str">
            <v>'30683</v>
          </cell>
          <cell r="P433">
            <v>50140</v>
          </cell>
          <cell r="Q433">
            <v>838</v>
          </cell>
          <cell r="R433">
            <v>135900</v>
          </cell>
          <cell r="S433" t="str">
            <v>853</v>
          </cell>
          <cell r="T433" t="str">
            <v>1194</v>
          </cell>
          <cell r="U433">
            <v>1279.5</v>
          </cell>
        </row>
        <row r="434">
          <cell r="O434" t="str">
            <v>'30802</v>
          </cell>
          <cell r="P434">
            <v>57634</v>
          </cell>
          <cell r="Q434">
            <v>640</v>
          </cell>
          <cell r="R434">
            <v>176400</v>
          </cell>
          <cell r="S434" t="str">
            <v>883</v>
          </cell>
          <cell r="T434" t="str">
            <v>1236</v>
          </cell>
          <cell r="U434">
            <v>1324.5</v>
          </cell>
        </row>
        <row r="435">
          <cell r="O435" t="str">
            <v>'30803</v>
          </cell>
          <cell r="P435">
            <v>37019</v>
          </cell>
          <cell r="Q435">
            <v>510</v>
          </cell>
          <cell r="R435">
            <v>78800</v>
          </cell>
          <cell r="S435" t="str">
            <v>406</v>
          </cell>
          <cell r="T435" t="str">
            <v>568</v>
          </cell>
          <cell r="U435">
            <v>609</v>
          </cell>
        </row>
        <row r="436">
          <cell r="O436" t="str">
            <v>'30805</v>
          </cell>
          <cell r="P436">
            <v>33050</v>
          </cell>
          <cell r="Q436">
            <v>711</v>
          </cell>
          <cell r="R436">
            <v>85600</v>
          </cell>
          <cell r="S436" t="str">
            <v>750</v>
          </cell>
          <cell r="T436" t="str">
            <v>1050</v>
          </cell>
          <cell r="U436">
            <v>1125</v>
          </cell>
        </row>
        <row r="437">
          <cell r="O437" t="str">
            <v>'30807</v>
          </cell>
          <cell r="P437">
            <v>45625</v>
          </cell>
          <cell r="R437">
            <v>57600</v>
          </cell>
        </row>
        <row r="438">
          <cell r="O438" t="str">
            <v>'30808</v>
          </cell>
          <cell r="P438">
            <v>41379</v>
          </cell>
          <cell r="Q438">
            <v>643</v>
          </cell>
          <cell r="R438">
            <v>82200</v>
          </cell>
          <cell r="S438" t="str">
            <v>776</v>
          </cell>
          <cell r="T438" t="str">
            <v>1086</v>
          </cell>
          <cell r="U438">
            <v>1164</v>
          </cell>
        </row>
        <row r="439">
          <cell r="O439" t="str">
            <v>'30809</v>
          </cell>
          <cell r="P439">
            <v>97435</v>
          </cell>
          <cell r="Q439">
            <v>1350</v>
          </cell>
          <cell r="R439">
            <v>237000</v>
          </cell>
          <cell r="S439" t="str">
            <v>1442</v>
          </cell>
          <cell r="T439" t="str">
            <v>2018</v>
          </cell>
          <cell r="U439">
            <v>2163</v>
          </cell>
        </row>
        <row r="440">
          <cell r="O440" t="str">
            <v>'30810</v>
          </cell>
          <cell r="P440">
            <v>43108</v>
          </cell>
          <cell r="Q440">
            <v>530</v>
          </cell>
          <cell r="R440">
            <v>60800</v>
          </cell>
          <cell r="S440" t="str">
            <v>620</v>
          </cell>
          <cell r="T440" t="str">
            <v>868</v>
          </cell>
          <cell r="U440">
            <v>930</v>
          </cell>
        </row>
        <row r="441">
          <cell r="O441" t="str">
            <v>'30813</v>
          </cell>
          <cell r="P441">
            <v>71476</v>
          </cell>
          <cell r="Q441">
            <v>1159</v>
          </cell>
          <cell r="R441">
            <v>167400</v>
          </cell>
          <cell r="S441" t="str">
            <v>1176</v>
          </cell>
          <cell r="T441" t="str">
            <v>1646</v>
          </cell>
          <cell r="U441">
            <v>1764</v>
          </cell>
        </row>
        <row r="442">
          <cell r="O442" t="str">
            <v>'30814</v>
          </cell>
          <cell r="P442">
            <v>50206</v>
          </cell>
          <cell r="Q442">
            <v>755</v>
          </cell>
          <cell r="R442">
            <v>117900</v>
          </cell>
          <cell r="S442" t="str">
            <v>695</v>
          </cell>
          <cell r="T442" t="str">
            <v>972</v>
          </cell>
          <cell r="U442">
            <v>1042.5</v>
          </cell>
        </row>
        <row r="443">
          <cell r="O443" t="str">
            <v>'30815</v>
          </cell>
          <cell r="P443">
            <v>48696</v>
          </cell>
          <cell r="Q443">
            <v>956</v>
          </cell>
          <cell r="R443">
            <v>104200</v>
          </cell>
          <cell r="S443" t="str">
            <v>1002</v>
          </cell>
          <cell r="T443" t="str">
            <v>1402</v>
          </cell>
          <cell r="U443">
            <v>1503</v>
          </cell>
        </row>
        <row r="444">
          <cell r="O444" t="str">
            <v>'30816</v>
          </cell>
          <cell r="P444">
            <v>64625</v>
          </cell>
          <cell r="Q444">
            <v>647</v>
          </cell>
          <cell r="R444">
            <v>116300</v>
          </cell>
          <cell r="S444" t="str">
            <v>620</v>
          </cell>
          <cell r="T444" t="str">
            <v>868</v>
          </cell>
          <cell r="U444">
            <v>930</v>
          </cell>
        </row>
        <row r="445">
          <cell r="O445" t="str">
            <v>'30817</v>
          </cell>
          <cell r="P445">
            <v>38328</v>
          </cell>
          <cell r="Q445">
            <v>721</v>
          </cell>
          <cell r="R445">
            <v>120800</v>
          </cell>
          <cell r="S445" t="str">
            <v>718</v>
          </cell>
          <cell r="T445" t="str">
            <v>1005</v>
          </cell>
          <cell r="U445">
            <v>1077</v>
          </cell>
        </row>
        <row r="446">
          <cell r="O446" t="str">
            <v>'30818</v>
          </cell>
          <cell r="P446">
            <v>44412</v>
          </cell>
          <cell r="R446">
            <v>90000</v>
          </cell>
        </row>
        <row r="447">
          <cell r="O447" t="str">
            <v>'30820</v>
          </cell>
          <cell r="P447">
            <v>45074</v>
          </cell>
          <cell r="Q447">
            <v>655</v>
          </cell>
          <cell r="R447">
            <v>72800</v>
          </cell>
          <cell r="S447" t="str">
            <v>765</v>
          </cell>
          <cell r="T447" t="str">
            <v>1071</v>
          </cell>
          <cell r="U447">
            <v>1147.5</v>
          </cell>
        </row>
        <row r="448">
          <cell r="O448" t="str">
            <v>'30821</v>
          </cell>
          <cell r="P448">
            <v>37708</v>
          </cell>
          <cell r="Q448">
            <v>539</v>
          </cell>
          <cell r="R448">
            <v>53200</v>
          </cell>
          <cell r="S448" t="str">
            <v>480</v>
          </cell>
          <cell r="T448" t="str">
            <v>672</v>
          </cell>
          <cell r="U448">
            <v>720</v>
          </cell>
        </row>
        <row r="449">
          <cell r="O449" t="str">
            <v>'30822</v>
          </cell>
          <cell r="P449">
            <v>31500</v>
          </cell>
          <cell r="R449">
            <v>37600</v>
          </cell>
        </row>
        <row r="450">
          <cell r="O450" t="str">
            <v>'30823</v>
          </cell>
          <cell r="P450">
            <v>31875</v>
          </cell>
          <cell r="Q450">
            <v>443</v>
          </cell>
          <cell r="R450">
            <v>48400</v>
          </cell>
          <cell r="S450" t="str">
            <v>614</v>
          </cell>
          <cell r="T450" t="str">
            <v>859</v>
          </cell>
          <cell r="U450">
            <v>921</v>
          </cell>
        </row>
        <row r="451">
          <cell r="O451" t="str">
            <v>'30824</v>
          </cell>
          <cell r="P451">
            <v>40000</v>
          </cell>
          <cell r="Q451">
            <v>622</v>
          </cell>
          <cell r="R451">
            <v>116700</v>
          </cell>
          <cell r="S451" t="str">
            <v>694</v>
          </cell>
          <cell r="T451" t="str">
            <v>971</v>
          </cell>
          <cell r="U451">
            <v>1041</v>
          </cell>
        </row>
        <row r="452">
          <cell r="O452" t="str">
            <v>'30828</v>
          </cell>
          <cell r="P452">
            <v>28974</v>
          </cell>
          <cell r="Q452">
            <v>543</v>
          </cell>
          <cell r="R452">
            <v>63700</v>
          </cell>
          <cell r="S452" t="str">
            <v>634</v>
          </cell>
          <cell r="T452" t="str">
            <v>887</v>
          </cell>
          <cell r="U452">
            <v>951</v>
          </cell>
        </row>
        <row r="453">
          <cell r="O453" t="str">
            <v>'30830</v>
          </cell>
          <cell r="P453">
            <v>38511</v>
          </cell>
          <cell r="Q453">
            <v>560</v>
          </cell>
          <cell r="R453">
            <v>90100</v>
          </cell>
          <cell r="S453" t="str">
            <v>599</v>
          </cell>
          <cell r="T453" t="str">
            <v>838</v>
          </cell>
          <cell r="U453">
            <v>898.5</v>
          </cell>
        </row>
        <row r="454">
          <cell r="O454" t="str">
            <v>'30833</v>
          </cell>
          <cell r="P454">
            <v>30978</v>
          </cell>
          <cell r="Q454">
            <v>517</v>
          </cell>
          <cell r="R454">
            <v>67900</v>
          </cell>
          <cell r="S454" t="str">
            <v>568</v>
          </cell>
          <cell r="T454" t="str">
            <v>795</v>
          </cell>
          <cell r="U454">
            <v>852</v>
          </cell>
        </row>
        <row r="455">
          <cell r="O455" t="str">
            <v>'30901</v>
          </cell>
          <cell r="P455">
            <v>20299</v>
          </cell>
          <cell r="Q455">
            <v>639</v>
          </cell>
          <cell r="R455">
            <v>60800</v>
          </cell>
          <cell r="S455" t="str">
            <v>661</v>
          </cell>
          <cell r="T455" t="str">
            <v>925</v>
          </cell>
          <cell r="U455">
            <v>991.5</v>
          </cell>
        </row>
        <row r="456">
          <cell r="O456" t="str">
            <v>'30904</v>
          </cell>
          <cell r="P456">
            <v>35594</v>
          </cell>
          <cell r="Q456">
            <v>730</v>
          </cell>
          <cell r="R456">
            <v>102000</v>
          </cell>
          <cell r="S456" t="str">
            <v>809</v>
          </cell>
          <cell r="T456" t="str">
            <v>1132</v>
          </cell>
          <cell r="U456">
            <v>1213.5</v>
          </cell>
        </row>
        <row r="457">
          <cell r="O457" t="str">
            <v>'30905</v>
          </cell>
          <cell r="P457">
            <v>50463</v>
          </cell>
          <cell r="Q457">
            <v>1252</v>
          </cell>
          <cell r="S457" t="str">
            <v>1385</v>
          </cell>
          <cell r="T457" t="str">
            <v>1938</v>
          </cell>
          <cell r="U457">
            <v>2077.5</v>
          </cell>
        </row>
        <row r="458">
          <cell r="O458" t="str">
            <v>'30906</v>
          </cell>
          <cell r="P458">
            <v>34303</v>
          </cell>
          <cell r="Q458">
            <v>818</v>
          </cell>
          <cell r="R458">
            <v>83300</v>
          </cell>
          <cell r="S458" t="str">
            <v>889</v>
          </cell>
          <cell r="T458" t="str">
            <v>1244</v>
          </cell>
          <cell r="U458">
            <v>1333.5</v>
          </cell>
        </row>
        <row r="459">
          <cell r="O459" t="str">
            <v>'30907</v>
          </cell>
          <cell r="P459">
            <v>63815</v>
          </cell>
          <cell r="Q459">
            <v>946</v>
          </cell>
          <cell r="R459">
            <v>151900</v>
          </cell>
          <cell r="S459" t="str">
            <v>1046</v>
          </cell>
          <cell r="T459" t="str">
            <v>1464</v>
          </cell>
          <cell r="U459">
            <v>1569</v>
          </cell>
        </row>
        <row r="460">
          <cell r="O460" t="str">
            <v>'30909</v>
          </cell>
          <cell r="P460">
            <v>48280</v>
          </cell>
          <cell r="Q460">
            <v>824</v>
          </cell>
          <cell r="R460">
            <v>146900</v>
          </cell>
          <cell r="S460" t="str">
            <v>885</v>
          </cell>
          <cell r="T460" t="str">
            <v>1239</v>
          </cell>
          <cell r="U460">
            <v>1327.5</v>
          </cell>
        </row>
        <row r="461">
          <cell r="O461" t="str">
            <v>'30912</v>
          </cell>
        </row>
        <row r="462">
          <cell r="O462" t="str">
            <v>'31018</v>
          </cell>
          <cell r="P462">
            <v>42585</v>
          </cell>
          <cell r="Q462">
            <v>638</v>
          </cell>
          <cell r="R462">
            <v>80900</v>
          </cell>
          <cell r="S462" t="str">
            <v>744</v>
          </cell>
          <cell r="T462" t="str">
            <v>1041</v>
          </cell>
          <cell r="U462">
            <v>1116</v>
          </cell>
        </row>
        <row r="463">
          <cell r="O463" t="str">
            <v>'31024</v>
          </cell>
          <cell r="P463">
            <v>48145</v>
          </cell>
          <cell r="Q463">
            <v>692</v>
          </cell>
          <cell r="R463">
            <v>164000</v>
          </cell>
          <cell r="S463" t="str">
            <v>792</v>
          </cell>
          <cell r="T463" t="str">
            <v>1108</v>
          </cell>
          <cell r="U463">
            <v>1188</v>
          </cell>
        </row>
        <row r="464">
          <cell r="O464" t="str">
            <v>'31035</v>
          </cell>
          <cell r="P464">
            <v>41466</v>
          </cell>
          <cell r="Q464">
            <v>650</v>
          </cell>
          <cell r="R464">
            <v>75000</v>
          </cell>
          <cell r="S464" t="str">
            <v>775</v>
          </cell>
          <cell r="T464" t="str">
            <v>1085</v>
          </cell>
          <cell r="U464">
            <v>1162.5</v>
          </cell>
        </row>
        <row r="465">
          <cell r="O465" t="str">
            <v>'31045</v>
          </cell>
        </row>
        <row r="466">
          <cell r="O466" t="str">
            <v>'31049</v>
          </cell>
          <cell r="P466">
            <v>43519</v>
          </cell>
          <cell r="Q466">
            <v>618</v>
          </cell>
          <cell r="R466">
            <v>79200</v>
          </cell>
          <cell r="S466" t="str">
            <v>653</v>
          </cell>
          <cell r="T466" t="str">
            <v>914</v>
          </cell>
          <cell r="U466">
            <v>979.5</v>
          </cell>
        </row>
        <row r="467">
          <cell r="O467" t="str">
            <v>'31054</v>
          </cell>
          <cell r="P467">
            <v>38300</v>
          </cell>
          <cell r="Q467">
            <v>671</v>
          </cell>
          <cell r="R467">
            <v>50800</v>
          </cell>
          <cell r="S467" t="str">
            <v>633</v>
          </cell>
          <cell r="T467" t="str">
            <v>886</v>
          </cell>
          <cell r="U467">
            <v>949.5</v>
          </cell>
        </row>
        <row r="468">
          <cell r="O468" t="str">
            <v>'31061</v>
          </cell>
          <cell r="P468">
            <v>36874</v>
          </cell>
          <cell r="Q468">
            <v>686</v>
          </cell>
          <cell r="R468">
            <v>113100</v>
          </cell>
          <cell r="S468" t="str">
            <v>704</v>
          </cell>
          <cell r="T468" t="str">
            <v>985</v>
          </cell>
          <cell r="U468">
            <v>1056</v>
          </cell>
        </row>
        <row r="469">
          <cell r="O469" t="str">
            <v>'31062</v>
          </cell>
        </row>
        <row r="470">
          <cell r="O470" t="str">
            <v>'31064</v>
          </cell>
          <cell r="P470">
            <v>40597</v>
          </cell>
          <cell r="Q470">
            <v>781</v>
          </cell>
          <cell r="R470">
            <v>118000</v>
          </cell>
          <cell r="S470" t="str">
            <v>781</v>
          </cell>
          <cell r="T470" t="str">
            <v>1093</v>
          </cell>
          <cell r="U470">
            <v>1171.5</v>
          </cell>
        </row>
        <row r="471">
          <cell r="O471" t="str">
            <v>'31082</v>
          </cell>
          <cell r="P471">
            <v>40614</v>
          </cell>
          <cell r="Q471">
            <v>685</v>
          </cell>
          <cell r="R471">
            <v>86700</v>
          </cell>
          <cell r="S471" t="str">
            <v>613</v>
          </cell>
          <cell r="T471" t="str">
            <v>858</v>
          </cell>
          <cell r="U471">
            <v>919.5</v>
          </cell>
        </row>
        <row r="472">
          <cell r="O472" t="str">
            <v>'31085</v>
          </cell>
          <cell r="P472">
            <v>51029</v>
          </cell>
          <cell r="Q472">
            <v>865</v>
          </cell>
          <cell r="R472">
            <v>106600</v>
          </cell>
          <cell r="S472" t="str">
            <v>926</v>
          </cell>
          <cell r="T472" t="str">
            <v>1296</v>
          </cell>
          <cell r="U472">
            <v>1389</v>
          </cell>
        </row>
        <row r="473">
          <cell r="O473" t="str">
            <v>'31087</v>
          </cell>
          <cell r="P473">
            <v>29185</v>
          </cell>
          <cell r="Q473">
            <v>776</v>
          </cell>
          <cell r="R473">
            <v>66100</v>
          </cell>
          <cell r="S473" t="str">
            <v>653</v>
          </cell>
          <cell r="T473" t="str">
            <v>914</v>
          </cell>
          <cell r="U473">
            <v>979.5</v>
          </cell>
        </row>
        <row r="474">
          <cell r="O474" t="str">
            <v>'31089</v>
          </cell>
          <cell r="P474">
            <v>35056</v>
          </cell>
          <cell r="Q474">
            <v>655</v>
          </cell>
          <cell r="R474">
            <v>70100</v>
          </cell>
          <cell r="S474" t="str">
            <v>694</v>
          </cell>
          <cell r="T474" t="str">
            <v>971</v>
          </cell>
          <cell r="U474">
            <v>1041</v>
          </cell>
        </row>
        <row r="475">
          <cell r="O475" t="str">
            <v>'31094</v>
          </cell>
          <cell r="P475">
            <v>51411</v>
          </cell>
          <cell r="Q475">
            <v>584</v>
          </cell>
          <cell r="R475">
            <v>93000</v>
          </cell>
          <cell r="S475" t="str">
            <v>623</v>
          </cell>
          <cell r="T475" t="str">
            <v>872</v>
          </cell>
          <cell r="U475">
            <v>934.5</v>
          </cell>
        </row>
        <row r="476">
          <cell r="O476" t="str">
            <v>'31096</v>
          </cell>
          <cell r="P476">
            <v>34235</v>
          </cell>
          <cell r="Q476">
            <v>524</v>
          </cell>
          <cell r="R476">
            <v>62300</v>
          </cell>
          <cell r="S476" t="str">
            <v>523</v>
          </cell>
          <cell r="T476" t="str">
            <v>732</v>
          </cell>
          <cell r="U476">
            <v>784.5</v>
          </cell>
        </row>
      </sheetData>
      <sheetData sheetId="70"/>
      <sheetData sheetId="71">
        <row r="12">
          <cell r="I12" t="str">
            <v>$0-9,999</v>
          </cell>
          <cell r="J12">
            <v>772</v>
          </cell>
          <cell r="K12">
            <v>434</v>
          </cell>
          <cell r="L12">
            <v>329</v>
          </cell>
          <cell r="M12">
            <v>115</v>
          </cell>
          <cell r="N12">
            <v>103</v>
          </cell>
          <cell r="O12">
            <v>1753</v>
          </cell>
          <cell r="Q12" t="str">
            <v>$0-9,999</v>
          </cell>
          <cell r="R12">
            <v>652</v>
          </cell>
          <cell r="S12">
            <v>373</v>
          </cell>
          <cell r="T12">
            <v>298</v>
          </cell>
          <cell r="U12">
            <v>108</v>
          </cell>
          <cell r="V12">
            <v>86</v>
          </cell>
          <cell r="W12">
            <v>1517</v>
          </cell>
          <cell r="AG12" t="str">
            <v>$0-9,999</v>
          </cell>
          <cell r="AH12">
            <v>466</v>
          </cell>
          <cell r="AI12">
            <v>354</v>
          </cell>
          <cell r="AJ12">
            <v>94</v>
          </cell>
          <cell r="AK12">
            <v>56</v>
          </cell>
          <cell r="AL12">
            <v>33</v>
          </cell>
          <cell r="AM12">
            <v>1003</v>
          </cell>
          <cell r="AO12" t="str">
            <v>$0-9,999</v>
          </cell>
          <cell r="AP12">
            <v>432</v>
          </cell>
          <cell r="AQ12">
            <v>288</v>
          </cell>
          <cell r="AR12">
            <v>84</v>
          </cell>
          <cell r="AS12">
            <v>46</v>
          </cell>
          <cell r="AT12">
            <v>25</v>
          </cell>
          <cell r="AU12">
            <v>875</v>
          </cell>
        </row>
        <row r="13">
          <cell r="I13" t="str">
            <v>$10,000-19,999</v>
          </cell>
          <cell r="J13">
            <v>810</v>
          </cell>
          <cell r="K13">
            <v>395</v>
          </cell>
          <cell r="L13">
            <v>238</v>
          </cell>
          <cell r="M13">
            <v>110</v>
          </cell>
          <cell r="N13">
            <v>180</v>
          </cell>
          <cell r="O13">
            <v>1733</v>
          </cell>
          <cell r="Q13" t="str">
            <v>$10,000-19,999</v>
          </cell>
          <cell r="R13">
            <v>701</v>
          </cell>
          <cell r="S13">
            <v>325</v>
          </cell>
          <cell r="T13">
            <v>189</v>
          </cell>
          <cell r="U13">
            <v>92</v>
          </cell>
          <cell r="V13">
            <v>143</v>
          </cell>
          <cell r="W13">
            <v>1450</v>
          </cell>
          <cell r="AG13" t="str">
            <v>$10,000-19,999</v>
          </cell>
          <cell r="AH13">
            <v>995</v>
          </cell>
          <cell r="AI13">
            <v>605</v>
          </cell>
          <cell r="AJ13">
            <v>59</v>
          </cell>
          <cell r="AK13">
            <v>80</v>
          </cell>
          <cell r="AL13">
            <v>26</v>
          </cell>
          <cell r="AM13">
            <v>1765</v>
          </cell>
          <cell r="AO13" t="str">
            <v>$10,000-19,999</v>
          </cell>
          <cell r="AP13">
            <v>970</v>
          </cell>
          <cell r="AQ13">
            <v>524</v>
          </cell>
          <cell r="AR13">
            <v>45</v>
          </cell>
          <cell r="AS13">
            <v>65</v>
          </cell>
          <cell r="AT13">
            <v>14</v>
          </cell>
          <cell r="AU13">
            <v>1618</v>
          </cell>
        </row>
        <row r="14">
          <cell r="I14" t="str">
            <v>$20,000-29,999</v>
          </cell>
          <cell r="J14">
            <v>710</v>
          </cell>
          <cell r="K14">
            <v>247</v>
          </cell>
          <cell r="L14">
            <v>270</v>
          </cell>
          <cell r="M14">
            <v>244</v>
          </cell>
          <cell r="N14">
            <v>159</v>
          </cell>
          <cell r="O14">
            <v>1630</v>
          </cell>
          <cell r="Q14" t="str">
            <v>$20,000-29,999</v>
          </cell>
          <cell r="R14">
            <v>599</v>
          </cell>
          <cell r="S14">
            <v>194</v>
          </cell>
          <cell r="T14">
            <v>226</v>
          </cell>
          <cell r="U14">
            <v>209</v>
          </cell>
          <cell r="V14">
            <v>126</v>
          </cell>
          <cell r="W14">
            <v>1354</v>
          </cell>
          <cell r="AG14" t="str">
            <v>$20,000-29,999</v>
          </cell>
          <cell r="AH14">
            <v>998</v>
          </cell>
          <cell r="AI14">
            <v>1022</v>
          </cell>
          <cell r="AJ14">
            <v>209</v>
          </cell>
          <cell r="AK14">
            <v>123</v>
          </cell>
          <cell r="AL14">
            <v>103</v>
          </cell>
          <cell r="AM14">
            <v>2455</v>
          </cell>
          <cell r="AO14" t="str">
            <v>$20,000-29,999</v>
          </cell>
          <cell r="AP14">
            <v>930</v>
          </cell>
          <cell r="AQ14">
            <v>910</v>
          </cell>
          <cell r="AR14">
            <v>159</v>
          </cell>
          <cell r="AS14">
            <v>93</v>
          </cell>
          <cell r="AT14">
            <v>75</v>
          </cell>
          <cell r="AU14">
            <v>2167</v>
          </cell>
        </row>
        <row r="15">
          <cell r="I15" t="str">
            <v>$30,000-39,999</v>
          </cell>
          <cell r="J15">
            <v>289</v>
          </cell>
          <cell r="K15">
            <v>395</v>
          </cell>
          <cell r="L15">
            <v>318</v>
          </cell>
          <cell r="M15">
            <v>59</v>
          </cell>
          <cell r="N15">
            <v>65</v>
          </cell>
          <cell r="O15">
            <v>1126</v>
          </cell>
          <cell r="Q15" t="str">
            <v>$30,000-39,999</v>
          </cell>
          <cell r="R15">
            <v>304</v>
          </cell>
          <cell r="S15">
            <v>354</v>
          </cell>
          <cell r="T15">
            <v>293</v>
          </cell>
          <cell r="U15">
            <v>58</v>
          </cell>
          <cell r="V15">
            <v>60</v>
          </cell>
          <cell r="W15">
            <v>1069</v>
          </cell>
          <cell r="AG15" t="str">
            <v>$30,000-39,999</v>
          </cell>
          <cell r="AH15">
            <v>808</v>
          </cell>
          <cell r="AI15">
            <v>842</v>
          </cell>
          <cell r="AJ15">
            <v>309</v>
          </cell>
          <cell r="AK15">
            <v>112</v>
          </cell>
          <cell r="AL15">
            <v>43</v>
          </cell>
          <cell r="AM15">
            <v>2114</v>
          </cell>
          <cell r="AO15" t="str">
            <v>$30,000-39,999</v>
          </cell>
          <cell r="AP15">
            <v>875</v>
          </cell>
          <cell r="AQ15">
            <v>894</v>
          </cell>
          <cell r="AR15">
            <v>303</v>
          </cell>
          <cell r="AS15">
            <v>86</v>
          </cell>
          <cell r="AT15">
            <v>46</v>
          </cell>
          <cell r="AU15">
            <v>2204</v>
          </cell>
        </row>
        <row r="16">
          <cell r="I16" t="str">
            <v>$40,000-49,999</v>
          </cell>
          <cell r="J16">
            <v>256</v>
          </cell>
          <cell r="K16">
            <v>220</v>
          </cell>
          <cell r="L16">
            <v>142</v>
          </cell>
          <cell r="M16">
            <v>41</v>
          </cell>
          <cell r="N16">
            <v>147</v>
          </cell>
          <cell r="O16">
            <v>806</v>
          </cell>
          <cell r="Q16" t="str">
            <v>$40,000-49,999</v>
          </cell>
          <cell r="R16">
            <v>272</v>
          </cell>
          <cell r="S16">
            <v>197</v>
          </cell>
          <cell r="T16">
            <v>130</v>
          </cell>
          <cell r="U16">
            <v>36</v>
          </cell>
          <cell r="V16">
            <v>133</v>
          </cell>
          <cell r="W16">
            <v>768</v>
          </cell>
          <cell r="AG16" t="str">
            <v>$40,000-49,999</v>
          </cell>
          <cell r="AH16">
            <v>398</v>
          </cell>
          <cell r="AI16">
            <v>943</v>
          </cell>
          <cell r="AJ16">
            <v>229</v>
          </cell>
          <cell r="AK16">
            <v>106</v>
          </cell>
          <cell r="AL16">
            <v>166</v>
          </cell>
          <cell r="AM16">
            <v>1842</v>
          </cell>
          <cell r="AO16" t="str">
            <v>$40,000-49,999</v>
          </cell>
          <cell r="AP16">
            <v>425</v>
          </cell>
          <cell r="AQ16">
            <v>977</v>
          </cell>
          <cell r="AR16">
            <v>227</v>
          </cell>
          <cell r="AS16">
            <v>88</v>
          </cell>
          <cell r="AT16">
            <v>150</v>
          </cell>
          <cell r="AU16">
            <v>1867</v>
          </cell>
        </row>
        <row r="17">
          <cell r="I17" t="str">
            <v>$50,000-59,999</v>
          </cell>
          <cell r="J17">
            <v>143</v>
          </cell>
          <cell r="K17">
            <v>221</v>
          </cell>
          <cell r="L17">
            <v>75</v>
          </cell>
          <cell r="M17">
            <v>50</v>
          </cell>
          <cell r="N17">
            <v>34</v>
          </cell>
          <cell r="O17">
            <v>523</v>
          </cell>
          <cell r="Q17" t="str">
            <v>$50,000-59,999</v>
          </cell>
          <cell r="R17">
            <v>152</v>
          </cell>
          <cell r="S17">
            <v>200</v>
          </cell>
          <cell r="T17">
            <v>68</v>
          </cell>
          <cell r="U17">
            <v>53</v>
          </cell>
          <cell r="V17">
            <v>41</v>
          </cell>
          <cell r="W17">
            <v>514</v>
          </cell>
          <cell r="AG17" t="str">
            <v>$50,000-59,999</v>
          </cell>
          <cell r="AH17">
            <v>321</v>
          </cell>
          <cell r="AI17">
            <v>711</v>
          </cell>
          <cell r="AJ17">
            <v>303</v>
          </cell>
          <cell r="AK17">
            <v>236</v>
          </cell>
          <cell r="AL17">
            <v>134</v>
          </cell>
          <cell r="AM17">
            <v>1705</v>
          </cell>
          <cell r="AO17" t="str">
            <v>$50,000-59,999</v>
          </cell>
          <cell r="AP17">
            <v>322</v>
          </cell>
          <cell r="AQ17">
            <v>714</v>
          </cell>
          <cell r="AR17">
            <v>354</v>
          </cell>
          <cell r="AS17">
            <v>215</v>
          </cell>
          <cell r="AT17">
            <v>110</v>
          </cell>
          <cell r="AU17">
            <v>1715</v>
          </cell>
        </row>
        <row r="18">
          <cell r="I18" t="str">
            <v>$60,000-74,999</v>
          </cell>
          <cell r="J18">
            <v>123</v>
          </cell>
          <cell r="K18">
            <v>68</v>
          </cell>
          <cell r="L18">
            <v>54</v>
          </cell>
          <cell r="M18">
            <v>193</v>
          </cell>
          <cell r="N18">
            <v>83</v>
          </cell>
          <cell r="O18">
            <v>521</v>
          </cell>
          <cell r="Q18" t="str">
            <v>$60,000-74,999</v>
          </cell>
          <cell r="R18">
            <v>131</v>
          </cell>
          <cell r="S18">
            <v>69</v>
          </cell>
          <cell r="T18">
            <v>60</v>
          </cell>
          <cell r="U18">
            <v>176</v>
          </cell>
          <cell r="V18">
            <v>82</v>
          </cell>
          <cell r="W18">
            <v>518</v>
          </cell>
          <cell r="AG18" t="str">
            <v>$60,000-74,999</v>
          </cell>
          <cell r="AH18">
            <v>386</v>
          </cell>
          <cell r="AI18">
            <v>891</v>
          </cell>
          <cell r="AJ18">
            <v>404</v>
          </cell>
          <cell r="AK18">
            <v>280</v>
          </cell>
          <cell r="AL18">
            <v>272</v>
          </cell>
          <cell r="AM18">
            <v>2233</v>
          </cell>
          <cell r="AO18" t="str">
            <v>$60,000-74,999</v>
          </cell>
          <cell r="AP18">
            <v>420</v>
          </cell>
          <cell r="AQ18">
            <v>941</v>
          </cell>
          <cell r="AR18">
            <v>370</v>
          </cell>
          <cell r="AS18">
            <v>260</v>
          </cell>
          <cell r="AT18">
            <v>274</v>
          </cell>
          <cell r="AU18">
            <v>2265</v>
          </cell>
        </row>
        <row r="19">
          <cell r="I19" t="str">
            <v>$75,000-99,999</v>
          </cell>
          <cell r="J19">
            <v>86</v>
          </cell>
          <cell r="K19">
            <v>63</v>
          </cell>
          <cell r="L19">
            <v>126</v>
          </cell>
          <cell r="M19">
            <v>164</v>
          </cell>
          <cell r="N19">
            <v>16</v>
          </cell>
          <cell r="O19">
            <v>455</v>
          </cell>
          <cell r="Q19" t="str">
            <v>$75,000-99,999</v>
          </cell>
          <cell r="R19">
            <v>85</v>
          </cell>
          <cell r="S19">
            <v>62</v>
          </cell>
          <cell r="T19">
            <v>128</v>
          </cell>
          <cell r="U19">
            <v>155</v>
          </cell>
          <cell r="V19">
            <v>21</v>
          </cell>
          <cell r="W19">
            <v>451</v>
          </cell>
          <cell r="AG19" t="str">
            <v>$75,000-99,999</v>
          </cell>
          <cell r="AH19">
            <v>300</v>
          </cell>
          <cell r="AI19">
            <v>972</v>
          </cell>
          <cell r="AJ19">
            <v>703</v>
          </cell>
          <cell r="AK19">
            <v>449</v>
          </cell>
          <cell r="AL19">
            <v>313</v>
          </cell>
          <cell r="AM19">
            <v>2737</v>
          </cell>
          <cell r="AO19" t="str">
            <v>$75,000-99,999</v>
          </cell>
          <cell r="AP19">
            <v>347</v>
          </cell>
          <cell r="AQ19">
            <v>1095</v>
          </cell>
          <cell r="AR19">
            <v>717</v>
          </cell>
          <cell r="AS19">
            <v>459</v>
          </cell>
          <cell r="AT19">
            <v>334</v>
          </cell>
          <cell r="AU19">
            <v>2952</v>
          </cell>
        </row>
        <row r="20">
          <cell r="I20" t="str">
            <v>$100,000-124,999</v>
          </cell>
          <cell r="J20">
            <v>41</v>
          </cell>
          <cell r="K20">
            <v>112</v>
          </cell>
          <cell r="L20">
            <v>30</v>
          </cell>
          <cell r="M20">
            <v>49</v>
          </cell>
          <cell r="N20">
            <v>20</v>
          </cell>
          <cell r="O20">
            <v>252</v>
          </cell>
          <cell r="Q20" t="str">
            <v>$100,000-124,999</v>
          </cell>
          <cell r="R20">
            <v>50</v>
          </cell>
          <cell r="S20">
            <v>141</v>
          </cell>
          <cell r="T20">
            <v>21</v>
          </cell>
          <cell r="U20">
            <v>51</v>
          </cell>
          <cell r="V20">
            <v>24</v>
          </cell>
          <cell r="W20">
            <v>287</v>
          </cell>
          <cell r="AG20" t="str">
            <v>$100,000-124,999</v>
          </cell>
          <cell r="AH20">
            <v>121</v>
          </cell>
          <cell r="AI20">
            <v>668</v>
          </cell>
          <cell r="AJ20">
            <v>536</v>
          </cell>
          <cell r="AK20">
            <v>398</v>
          </cell>
          <cell r="AL20">
            <v>99</v>
          </cell>
          <cell r="AM20">
            <v>1822</v>
          </cell>
          <cell r="AO20" t="str">
            <v>$100,000-124,999</v>
          </cell>
          <cell r="AP20">
            <v>158</v>
          </cell>
          <cell r="AQ20">
            <v>776</v>
          </cell>
          <cell r="AR20">
            <v>611</v>
          </cell>
          <cell r="AS20">
            <v>457</v>
          </cell>
          <cell r="AT20">
            <v>118</v>
          </cell>
          <cell r="AU20">
            <v>2120</v>
          </cell>
        </row>
        <row r="21">
          <cell r="I21" t="str">
            <v>$125,000-149,999</v>
          </cell>
          <cell r="J21">
            <v>54</v>
          </cell>
          <cell r="K21">
            <v>48</v>
          </cell>
          <cell r="L21">
            <v>33</v>
          </cell>
          <cell r="M21">
            <v>22</v>
          </cell>
          <cell r="N21">
            <v>21</v>
          </cell>
          <cell r="O21">
            <v>178</v>
          </cell>
          <cell r="Q21" t="str">
            <v>$125,000-149,999</v>
          </cell>
          <cell r="R21">
            <v>70</v>
          </cell>
          <cell r="S21">
            <v>69</v>
          </cell>
          <cell r="T21">
            <v>53</v>
          </cell>
          <cell r="U21">
            <v>25</v>
          </cell>
          <cell r="V21">
            <v>28</v>
          </cell>
          <cell r="W21">
            <v>245</v>
          </cell>
          <cell r="AG21" t="str">
            <v>$125,000-149,999</v>
          </cell>
          <cell r="AH21">
            <v>69</v>
          </cell>
          <cell r="AI21">
            <v>422</v>
          </cell>
          <cell r="AJ21">
            <v>196</v>
          </cell>
          <cell r="AK21">
            <v>187</v>
          </cell>
          <cell r="AL21">
            <v>84</v>
          </cell>
          <cell r="AM21">
            <v>958</v>
          </cell>
          <cell r="AO21" t="str">
            <v>$125,000-149,999</v>
          </cell>
          <cell r="AP21">
            <v>104</v>
          </cell>
          <cell r="AQ21">
            <v>584</v>
          </cell>
          <cell r="AR21">
            <v>258</v>
          </cell>
          <cell r="AS21">
            <v>230</v>
          </cell>
          <cell r="AT21">
            <v>119</v>
          </cell>
          <cell r="AU21">
            <v>1295</v>
          </cell>
        </row>
        <row r="22">
          <cell r="I22" t="str">
            <v>$150,000-199,999</v>
          </cell>
          <cell r="J22">
            <v>61</v>
          </cell>
          <cell r="K22">
            <v>43</v>
          </cell>
          <cell r="L22">
            <v>31</v>
          </cell>
          <cell r="M22">
            <v>19</v>
          </cell>
          <cell r="N22">
            <v>12</v>
          </cell>
          <cell r="O22">
            <v>166</v>
          </cell>
          <cell r="Q22" t="str">
            <v>$150,000-199,999</v>
          </cell>
          <cell r="R22">
            <v>87</v>
          </cell>
          <cell r="S22">
            <v>45</v>
          </cell>
          <cell r="T22">
            <v>41</v>
          </cell>
          <cell r="U22">
            <v>22</v>
          </cell>
          <cell r="V22">
            <v>19</v>
          </cell>
          <cell r="W22">
            <v>214</v>
          </cell>
          <cell r="AG22" t="str">
            <v>$150,000-199,999</v>
          </cell>
          <cell r="AH22">
            <v>60</v>
          </cell>
          <cell r="AI22">
            <v>277</v>
          </cell>
          <cell r="AJ22">
            <v>222</v>
          </cell>
          <cell r="AK22">
            <v>296</v>
          </cell>
          <cell r="AL22">
            <v>109</v>
          </cell>
          <cell r="AM22">
            <v>964</v>
          </cell>
          <cell r="AO22" t="str">
            <v>$150,000-199,999</v>
          </cell>
          <cell r="AP22">
            <v>89</v>
          </cell>
          <cell r="AQ22">
            <v>332</v>
          </cell>
          <cell r="AR22">
            <v>272</v>
          </cell>
          <cell r="AS22">
            <v>369</v>
          </cell>
          <cell r="AT22">
            <v>131</v>
          </cell>
          <cell r="AU22">
            <v>1193</v>
          </cell>
        </row>
        <row r="23">
          <cell r="I23" t="str">
            <v>$200,000+</v>
          </cell>
          <cell r="J23">
            <v>85</v>
          </cell>
          <cell r="K23">
            <v>60</v>
          </cell>
          <cell r="L23">
            <v>61</v>
          </cell>
          <cell r="M23">
            <v>13</v>
          </cell>
          <cell r="N23">
            <v>17</v>
          </cell>
          <cell r="O23">
            <v>236</v>
          </cell>
          <cell r="Q23" t="str">
            <v>$200,000+</v>
          </cell>
          <cell r="R23">
            <v>135</v>
          </cell>
          <cell r="S23">
            <v>86</v>
          </cell>
          <cell r="T23">
            <v>86</v>
          </cell>
          <cell r="U23">
            <v>22</v>
          </cell>
          <cell r="V23">
            <v>34</v>
          </cell>
          <cell r="W23">
            <v>363</v>
          </cell>
          <cell r="AG23" t="str">
            <v>$200,000+</v>
          </cell>
          <cell r="AH23">
            <v>203</v>
          </cell>
          <cell r="AI23">
            <v>280</v>
          </cell>
          <cell r="AJ23">
            <v>140</v>
          </cell>
          <cell r="AK23">
            <v>93</v>
          </cell>
          <cell r="AL23">
            <v>125</v>
          </cell>
          <cell r="AM23">
            <v>841</v>
          </cell>
          <cell r="AO23" t="str">
            <v>$200,000+</v>
          </cell>
          <cell r="AP23">
            <v>346</v>
          </cell>
          <cell r="AQ23">
            <v>405</v>
          </cell>
          <cell r="AR23">
            <v>166</v>
          </cell>
          <cell r="AS23">
            <v>129</v>
          </cell>
          <cell r="AT23">
            <v>160</v>
          </cell>
          <cell r="AU23">
            <v>1206</v>
          </cell>
        </row>
        <row r="30">
          <cell r="I30" t="str">
            <v>$0-9,999</v>
          </cell>
          <cell r="J30">
            <v>278</v>
          </cell>
          <cell r="K30">
            <v>49</v>
          </cell>
          <cell r="L30">
            <v>17</v>
          </cell>
          <cell r="M30">
            <v>12</v>
          </cell>
          <cell r="N30">
            <v>12</v>
          </cell>
          <cell r="O30">
            <v>368</v>
          </cell>
          <cell r="Q30" t="str">
            <v>$0-9,999</v>
          </cell>
          <cell r="R30">
            <v>229</v>
          </cell>
          <cell r="S30">
            <v>42</v>
          </cell>
          <cell r="T30">
            <v>19</v>
          </cell>
          <cell r="U30">
            <v>12</v>
          </cell>
          <cell r="V30">
            <v>9</v>
          </cell>
          <cell r="W30">
            <v>311</v>
          </cell>
          <cell r="AG30" t="str">
            <v>$0-9,999</v>
          </cell>
          <cell r="AH30">
            <v>287</v>
          </cell>
          <cell r="AI30">
            <v>238</v>
          </cell>
          <cell r="AJ30">
            <v>45</v>
          </cell>
          <cell r="AK30">
            <v>6</v>
          </cell>
          <cell r="AL30">
            <v>12</v>
          </cell>
          <cell r="AM30">
            <v>588</v>
          </cell>
          <cell r="AO30" t="str">
            <v>$0-9,999</v>
          </cell>
          <cell r="AP30">
            <v>272</v>
          </cell>
          <cell r="AQ30">
            <v>202</v>
          </cell>
          <cell r="AR30">
            <v>43</v>
          </cell>
          <cell r="AS30">
            <v>7</v>
          </cell>
          <cell r="AT30">
            <v>13</v>
          </cell>
          <cell r="AU30">
            <v>537</v>
          </cell>
        </row>
        <row r="31">
          <cell r="I31" t="str">
            <v>$10,000-19,999</v>
          </cell>
          <cell r="J31">
            <v>521</v>
          </cell>
          <cell r="K31">
            <v>129</v>
          </cell>
          <cell r="L31">
            <v>109</v>
          </cell>
          <cell r="M31">
            <v>4</v>
          </cell>
          <cell r="N31">
            <v>17</v>
          </cell>
          <cell r="O31">
            <v>780</v>
          </cell>
          <cell r="Q31" t="str">
            <v>$10,000-19,999</v>
          </cell>
          <cell r="R31">
            <v>469</v>
          </cell>
          <cell r="S31">
            <v>117</v>
          </cell>
          <cell r="T31">
            <v>89</v>
          </cell>
          <cell r="U31">
            <v>4</v>
          </cell>
          <cell r="V31">
            <v>11</v>
          </cell>
          <cell r="W31">
            <v>690</v>
          </cell>
          <cell r="AG31" t="str">
            <v>$10,000-19,999</v>
          </cell>
          <cell r="AH31">
            <v>925</v>
          </cell>
          <cell r="AI31">
            <v>477</v>
          </cell>
          <cell r="AJ31">
            <v>29</v>
          </cell>
          <cell r="AK31">
            <v>45</v>
          </cell>
          <cell r="AL31">
            <v>14</v>
          </cell>
          <cell r="AM31">
            <v>1490</v>
          </cell>
          <cell r="AO31" t="str">
            <v>$10,000-19,999</v>
          </cell>
          <cell r="AP31">
            <v>907</v>
          </cell>
          <cell r="AQ31">
            <v>413</v>
          </cell>
          <cell r="AR31">
            <v>21</v>
          </cell>
          <cell r="AS31">
            <v>33</v>
          </cell>
          <cell r="AT31">
            <v>7</v>
          </cell>
          <cell r="AU31">
            <v>1381</v>
          </cell>
        </row>
        <row r="32">
          <cell r="I32" t="str">
            <v>$20,000-29,999</v>
          </cell>
          <cell r="J32">
            <v>321</v>
          </cell>
          <cell r="K32">
            <v>100</v>
          </cell>
          <cell r="L32">
            <v>20</v>
          </cell>
          <cell r="M32">
            <v>18</v>
          </cell>
          <cell r="N32">
            <v>10</v>
          </cell>
          <cell r="O32">
            <v>469</v>
          </cell>
          <cell r="Q32" t="str">
            <v>$20,000-29,999</v>
          </cell>
          <cell r="R32">
            <v>282</v>
          </cell>
          <cell r="S32">
            <v>85</v>
          </cell>
          <cell r="T32">
            <v>20</v>
          </cell>
          <cell r="U32">
            <v>19</v>
          </cell>
          <cell r="V32">
            <v>6</v>
          </cell>
          <cell r="W32">
            <v>412</v>
          </cell>
          <cell r="AG32" t="str">
            <v>$20,000-29,999</v>
          </cell>
          <cell r="AH32">
            <v>593</v>
          </cell>
          <cell r="AI32">
            <v>810</v>
          </cell>
          <cell r="AJ32">
            <v>86</v>
          </cell>
          <cell r="AK32">
            <v>14</v>
          </cell>
          <cell r="AL32">
            <v>27</v>
          </cell>
          <cell r="AM32">
            <v>1530</v>
          </cell>
          <cell r="AO32" t="str">
            <v>$20,000-29,999</v>
          </cell>
          <cell r="AP32">
            <v>590</v>
          </cell>
          <cell r="AQ32">
            <v>740</v>
          </cell>
          <cell r="AR32">
            <v>70</v>
          </cell>
          <cell r="AS32">
            <v>12</v>
          </cell>
          <cell r="AT32">
            <v>20</v>
          </cell>
          <cell r="AU32">
            <v>1432</v>
          </cell>
        </row>
        <row r="33">
          <cell r="I33" t="str">
            <v>$30,000-39,999</v>
          </cell>
          <cell r="J33">
            <v>94</v>
          </cell>
          <cell r="K33">
            <v>113</v>
          </cell>
          <cell r="L33">
            <v>48</v>
          </cell>
          <cell r="M33">
            <v>13</v>
          </cell>
          <cell r="N33">
            <v>12</v>
          </cell>
          <cell r="O33">
            <v>280</v>
          </cell>
          <cell r="Q33" t="str">
            <v>$30,000-39,999</v>
          </cell>
          <cell r="R33">
            <v>114</v>
          </cell>
          <cell r="S33">
            <v>103</v>
          </cell>
          <cell r="T33">
            <v>49</v>
          </cell>
          <cell r="U33">
            <v>13</v>
          </cell>
          <cell r="V33">
            <v>12</v>
          </cell>
          <cell r="W33">
            <v>291</v>
          </cell>
          <cell r="AG33" t="str">
            <v>$30,000-39,999</v>
          </cell>
          <cell r="AH33">
            <v>644</v>
          </cell>
          <cell r="AI33">
            <v>738</v>
          </cell>
          <cell r="AJ33">
            <v>143</v>
          </cell>
          <cell r="AK33">
            <v>27</v>
          </cell>
          <cell r="AL33">
            <v>1</v>
          </cell>
          <cell r="AM33">
            <v>1553</v>
          </cell>
          <cell r="AO33" t="str">
            <v>$30,000-39,999</v>
          </cell>
          <cell r="AP33">
            <v>708</v>
          </cell>
          <cell r="AQ33">
            <v>794</v>
          </cell>
          <cell r="AR33">
            <v>135</v>
          </cell>
          <cell r="AS33">
            <v>19</v>
          </cell>
          <cell r="AT33">
            <v>1</v>
          </cell>
          <cell r="AU33">
            <v>1657</v>
          </cell>
        </row>
        <row r="34">
          <cell r="I34" t="str">
            <v>$40,000-49,999</v>
          </cell>
          <cell r="J34">
            <v>142</v>
          </cell>
          <cell r="K34">
            <v>44</v>
          </cell>
          <cell r="L34">
            <v>59</v>
          </cell>
          <cell r="M34">
            <v>19</v>
          </cell>
          <cell r="N34">
            <v>16</v>
          </cell>
          <cell r="O34">
            <v>280</v>
          </cell>
          <cell r="Q34" t="str">
            <v>$40,000-49,999</v>
          </cell>
          <cell r="R34">
            <v>160</v>
          </cell>
          <cell r="S34">
            <v>43</v>
          </cell>
          <cell r="T34">
            <v>58</v>
          </cell>
          <cell r="U34">
            <v>16</v>
          </cell>
          <cell r="V34">
            <v>13</v>
          </cell>
          <cell r="W34">
            <v>290</v>
          </cell>
          <cell r="AG34" t="str">
            <v>$40,000-49,999</v>
          </cell>
          <cell r="AH34">
            <v>311</v>
          </cell>
          <cell r="AI34">
            <v>727</v>
          </cell>
          <cell r="AJ34">
            <v>102</v>
          </cell>
          <cell r="AK34">
            <v>13</v>
          </cell>
          <cell r="AL34">
            <v>43</v>
          </cell>
          <cell r="AM34">
            <v>1196</v>
          </cell>
          <cell r="AO34" t="str">
            <v>$40,000-49,999</v>
          </cell>
          <cell r="AP34">
            <v>344</v>
          </cell>
          <cell r="AQ34">
            <v>760</v>
          </cell>
          <cell r="AR34">
            <v>107</v>
          </cell>
          <cell r="AS34">
            <v>17</v>
          </cell>
          <cell r="AT34">
            <v>40</v>
          </cell>
          <cell r="AU34">
            <v>1268</v>
          </cell>
        </row>
        <row r="35">
          <cell r="I35" t="str">
            <v>$50,000-59,999</v>
          </cell>
          <cell r="J35">
            <v>43</v>
          </cell>
          <cell r="K35">
            <v>35</v>
          </cell>
          <cell r="L35">
            <v>41</v>
          </cell>
          <cell r="M35">
            <v>3</v>
          </cell>
          <cell r="N35">
            <v>21</v>
          </cell>
          <cell r="O35">
            <v>143</v>
          </cell>
          <cell r="Q35" t="str">
            <v>$50,000-59,999</v>
          </cell>
          <cell r="R35">
            <v>44</v>
          </cell>
          <cell r="S35">
            <v>36</v>
          </cell>
          <cell r="T35">
            <v>35</v>
          </cell>
          <cell r="U35">
            <v>8</v>
          </cell>
          <cell r="V35">
            <v>22</v>
          </cell>
          <cell r="W35">
            <v>145</v>
          </cell>
          <cell r="AG35" t="str">
            <v>$50,000-59,999</v>
          </cell>
          <cell r="AH35">
            <v>192</v>
          </cell>
          <cell r="AI35">
            <v>482</v>
          </cell>
          <cell r="AJ35">
            <v>115</v>
          </cell>
          <cell r="AK35">
            <v>44</v>
          </cell>
          <cell r="AL35">
            <v>26</v>
          </cell>
          <cell r="AM35">
            <v>859</v>
          </cell>
          <cell r="AO35" t="str">
            <v>$50,000-59,999</v>
          </cell>
          <cell r="AP35">
            <v>191</v>
          </cell>
          <cell r="AQ35">
            <v>488</v>
          </cell>
          <cell r="AR35">
            <v>151</v>
          </cell>
          <cell r="AS35">
            <v>46</v>
          </cell>
          <cell r="AT35">
            <v>22</v>
          </cell>
          <cell r="AU35">
            <v>898</v>
          </cell>
        </row>
        <row r="36">
          <cell r="I36" t="str">
            <v>$60,000-74,999</v>
          </cell>
          <cell r="J36">
            <v>51</v>
          </cell>
          <cell r="K36">
            <v>16</v>
          </cell>
          <cell r="L36">
            <v>49</v>
          </cell>
          <cell r="M36">
            <v>4</v>
          </cell>
          <cell r="N36">
            <v>9</v>
          </cell>
          <cell r="O36">
            <v>129</v>
          </cell>
          <cell r="Q36" t="str">
            <v>$60,000-74,999</v>
          </cell>
          <cell r="R36">
            <v>53</v>
          </cell>
          <cell r="S36">
            <v>18</v>
          </cell>
          <cell r="T36">
            <v>53</v>
          </cell>
          <cell r="U36">
            <v>7</v>
          </cell>
          <cell r="V36">
            <v>8</v>
          </cell>
          <cell r="W36">
            <v>139</v>
          </cell>
          <cell r="AG36" t="str">
            <v>$60,000-74,999</v>
          </cell>
          <cell r="AH36">
            <v>273</v>
          </cell>
          <cell r="AI36">
            <v>708</v>
          </cell>
          <cell r="AJ36">
            <v>209</v>
          </cell>
          <cell r="AK36">
            <v>67</v>
          </cell>
          <cell r="AL36">
            <v>69</v>
          </cell>
          <cell r="AM36">
            <v>1326</v>
          </cell>
          <cell r="AO36" t="str">
            <v>$60,000-74,999</v>
          </cell>
          <cell r="AP36">
            <v>308</v>
          </cell>
          <cell r="AQ36">
            <v>768</v>
          </cell>
          <cell r="AR36">
            <v>206</v>
          </cell>
          <cell r="AS36">
            <v>69</v>
          </cell>
          <cell r="AT36">
            <v>69</v>
          </cell>
          <cell r="AU36">
            <v>1420</v>
          </cell>
        </row>
        <row r="37">
          <cell r="I37" t="str">
            <v>$75,000-99,999</v>
          </cell>
          <cell r="J37">
            <v>72</v>
          </cell>
          <cell r="K37">
            <v>39</v>
          </cell>
          <cell r="L37">
            <v>9</v>
          </cell>
          <cell r="M37">
            <v>28</v>
          </cell>
          <cell r="N37">
            <v>9</v>
          </cell>
          <cell r="O37">
            <v>157</v>
          </cell>
          <cell r="Q37" t="str">
            <v>$75,000-99,999</v>
          </cell>
          <cell r="R37">
            <v>76</v>
          </cell>
          <cell r="S37">
            <v>35</v>
          </cell>
          <cell r="T37">
            <v>8</v>
          </cell>
          <cell r="U37">
            <v>22</v>
          </cell>
          <cell r="V37">
            <v>15</v>
          </cell>
          <cell r="W37">
            <v>156</v>
          </cell>
          <cell r="AG37" t="str">
            <v>$75,000-99,999</v>
          </cell>
          <cell r="AH37">
            <v>226</v>
          </cell>
          <cell r="AI37">
            <v>736</v>
          </cell>
          <cell r="AJ37">
            <v>291</v>
          </cell>
          <cell r="AK37">
            <v>45</v>
          </cell>
          <cell r="AL37">
            <v>64</v>
          </cell>
          <cell r="AM37">
            <v>1362</v>
          </cell>
          <cell r="AO37" t="str">
            <v>$75,000-99,999</v>
          </cell>
          <cell r="AP37">
            <v>277</v>
          </cell>
          <cell r="AQ37">
            <v>855</v>
          </cell>
          <cell r="AR37">
            <v>311</v>
          </cell>
          <cell r="AS37">
            <v>44</v>
          </cell>
          <cell r="AT37">
            <v>62</v>
          </cell>
          <cell r="AU37">
            <v>1549</v>
          </cell>
        </row>
        <row r="38">
          <cell r="I38" t="str">
            <v>$100,000-124,999</v>
          </cell>
          <cell r="J38">
            <v>26</v>
          </cell>
          <cell r="K38">
            <v>14</v>
          </cell>
          <cell r="L38">
            <v>10</v>
          </cell>
          <cell r="M38">
            <v>9</v>
          </cell>
          <cell r="N38">
            <v>17</v>
          </cell>
          <cell r="O38">
            <v>76</v>
          </cell>
          <cell r="Q38" t="str">
            <v>$100,000-124,999</v>
          </cell>
          <cell r="R38">
            <v>26</v>
          </cell>
          <cell r="S38">
            <v>16</v>
          </cell>
          <cell r="T38">
            <v>5</v>
          </cell>
          <cell r="U38">
            <v>11</v>
          </cell>
          <cell r="V38">
            <v>22</v>
          </cell>
          <cell r="W38">
            <v>80</v>
          </cell>
          <cell r="AG38" t="str">
            <v>$100,000-124,999</v>
          </cell>
          <cell r="AH38">
            <v>119</v>
          </cell>
          <cell r="AI38">
            <v>480</v>
          </cell>
          <cell r="AJ38">
            <v>159</v>
          </cell>
          <cell r="AK38">
            <v>44</v>
          </cell>
          <cell r="AL38">
            <v>16</v>
          </cell>
          <cell r="AM38">
            <v>818</v>
          </cell>
          <cell r="AO38" t="str">
            <v>$100,000-124,999</v>
          </cell>
          <cell r="AP38">
            <v>158</v>
          </cell>
          <cell r="AQ38">
            <v>582</v>
          </cell>
          <cell r="AR38">
            <v>199</v>
          </cell>
          <cell r="AS38">
            <v>51</v>
          </cell>
          <cell r="AT38">
            <v>23</v>
          </cell>
          <cell r="AU38">
            <v>1013</v>
          </cell>
        </row>
        <row r="39">
          <cell r="I39" t="str">
            <v>$125,000-149,999</v>
          </cell>
          <cell r="J39">
            <v>47</v>
          </cell>
          <cell r="K39">
            <v>24</v>
          </cell>
          <cell r="L39">
            <v>11</v>
          </cell>
          <cell r="M39">
            <v>6</v>
          </cell>
          <cell r="N39">
            <v>6</v>
          </cell>
          <cell r="O39">
            <v>94</v>
          </cell>
          <cell r="Q39" t="str">
            <v>$125,000-149,999</v>
          </cell>
          <cell r="R39">
            <v>65</v>
          </cell>
          <cell r="S39">
            <v>34</v>
          </cell>
          <cell r="T39">
            <v>19</v>
          </cell>
          <cell r="U39">
            <v>6</v>
          </cell>
          <cell r="V39">
            <v>10</v>
          </cell>
          <cell r="W39">
            <v>134</v>
          </cell>
          <cell r="AG39" t="str">
            <v>$125,000-149,999</v>
          </cell>
          <cell r="AH39">
            <v>64</v>
          </cell>
          <cell r="AI39">
            <v>265</v>
          </cell>
          <cell r="AJ39">
            <v>62</v>
          </cell>
          <cell r="AK39">
            <v>38</v>
          </cell>
          <cell r="AL39">
            <v>9</v>
          </cell>
          <cell r="AM39">
            <v>438</v>
          </cell>
          <cell r="AO39" t="str">
            <v>$125,000-149,999</v>
          </cell>
          <cell r="AP39">
            <v>100</v>
          </cell>
          <cell r="AQ39">
            <v>364</v>
          </cell>
          <cell r="AR39">
            <v>92</v>
          </cell>
          <cell r="AS39">
            <v>40</v>
          </cell>
          <cell r="AT39">
            <v>19</v>
          </cell>
          <cell r="AU39">
            <v>615</v>
          </cell>
        </row>
        <row r="40">
          <cell r="I40" t="str">
            <v>$150,000-199,999</v>
          </cell>
          <cell r="J40">
            <v>39</v>
          </cell>
          <cell r="K40">
            <v>14</v>
          </cell>
          <cell r="L40">
            <v>13</v>
          </cell>
          <cell r="M40">
            <v>6</v>
          </cell>
          <cell r="N40">
            <v>4</v>
          </cell>
          <cell r="O40">
            <v>76</v>
          </cell>
          <cell r="Q40" t="str">
            <v>$150,000-199,999</v>
          </cell>
          <cell r="R40">
            <v>59</v>
          </cell>
          <cell r="S40">
            <v>16</v>
          </cell>
          <cell r="T40">
            <v>17</v>
          </cell>
          <cell r="U40">
            <v>6</v>
          </cell>
          <cell r="V40">
            <v>5</v>
          </cell>
          <cell r="W40">
            <v>103</v>
          </cell>
          <cell r="AG40" t="str">
            <v>$150,000-199,999</v>
          </cell>
          <cell r="AH40">
            <v>43</v>
          </cell>
          <cell r="AI40">
            <v>216</v>
          </cell>
          <cell r="AJ40">
            <v>86</v>
          </cell>
          <cell r="AK40">
            <v>4</v>
          </cell>
          <cell r="AL40">
            <v>10</v>
          </cell>
          <cell r="AM40">
            <v>359</v>
          </cell>
          <cell r="AO40" t="str">
            <v>$150,000-199,999</v>
          </cell>
          <cell r="AP40">
            <v>67</v>
          </cell>
          <cell r="AQ40">
            <v>264</v>
          </cell>
          <cell r="AR40">
            <v>109</v>
          </cell>
          <cell r="AS40">
            <v>8</v>
          </cell>
          <cell r="AT40">
            <v>11</v>
          </cell>
          <cell r="AU40">
            <v>459</v>
          </cell>
        </row>
        <row r="41">
          <cell r="I41" t="str">
            <v>$200,000+</v>
          </cell>
          <cell r="J41">
            <v>55</v>
          </cell>
          <cell r="K41">
            <v>27</v>
          </cell>
          <cell r="L41">
            <v>10</v>
          </cell>
          <cell r="M41">
            <v>7</v>
          </cell>
          <cell r="N41">
            <v>6</v>
          </cell>
          <cell r="O41">
            <v>105</v>
          </cell>
          <cell r="Q41" t="str">
            <v>$200,000+</v>
          </cell>
          <cell r="R41">
            <v>96</v>
          </cell>
          <cell r="S41">
            <v>42</v>
          </cell>
          <cell r="T41">
            <v>15</v>
          </cell>
          <cell r="U41">
            <v>8</v>
          </cell>
          <cell r="V41">
            <v>10</v>
          </cell>
          <cell r="W41">
            <v>171</v>
          </cell>
          <cell r="AG41" t="str">
            <v>$200,000+</v>
          </cell>
          <cell r="AH41">
            <v>183</v>
          </cell>
          <cell r="AI41">
            <v>205</v>
          </cell>
          <cell r="AJ41">
            <v>66</v>
          </cell>
          <cell r="AK41">
            <v>15</v>
          </cell>
          <cell r="AL41">
            <v>11</v>
          </cell>
          <cell r="AM41">
            <v>480</v>
          </cell>
          <cell r="AO41" t="str">
            <v>$200,000+</v>
          </cell>
          <cell r="AP41">
            <v>312</v>
          </cell>
          <cell r="AQ41">
            <v>301</v>
          </cell>
          <cell r="AR41">
            <v>79</v>
          </cell>
          <cell r="AS41">
            <v>20</v>
          </cell>
          <cell r="AT41">
            <v>12</v>
          </cell>
          <cell r="AU41">
            <v>724</v>
          </cell>
        </row>
        <row r="48">
          <cell r="I48" t="str">
            <v>$0-9,999</v>
          </cell>
          <cell r="J48">
            <v>159</v>
          </cell>
          <cell r="K48">
            <v>38</v>
          </cell>
          <cell r="L48">
            <v>4</v>
          </cell>
          <cell r="M48">
            <v>7</v>
          </cell>
          <cell r="N48">
            <v>9</v>
          </cell>
          <cell r="O48">
            <v>217</v>
          </cell>
          <cell r="Q48" t="str">
            <v>$0-9,999</v>
          </cell>
          <cell r="R48">
            <v>139</v>
          </cell>
          <cell r="S48">
            <v>32</v>
          </cell>
          <cell r="T48">
            <v>8</v>
          </cell>
          <cell r="U48">
            <v>7</v>
          </cell>
          <cell r="V48">
            <v>8</v>
          </cell>
          <cell r="W48">
            <v>194</v>
          </cell>
          <cell r="AG48" t="str">
            <v>$0-9,999</v>
          </cell>
          <cell r="AH48">
            <v>212</v>
          </cell>
          <cell r="AI48">
            <v>154</v>
          </cell>
          <cell r="AJ48">
            <v>35</v>
          </cell>
          <cell r="AK48">
            <v>1</v>
          </cell>
          <cell r="AL48">
            <v>6</v>
          </cell>
          <cell r="AM48">
            <v>408</v>
          </cell>
          <cell r="AO48" t="str">
            <v>$0-9,999</v>
          </cell>
          <cell r="AP48">
            <v>212</v>
          </cell>
          <cell r="AQ48">
            <v>133</v>
          </cell>
          <cell r="AR48">
            <v>38</v>
          </cell>
          <cell r="AS48">
            <v>2</v>
          </cell>
          <cell r="AT48">
            <v>5</v>
          </cell>
          <cell r="AU48">
            <v>390</v>
          </cell>
        </row>
        <row r="49">
          <cell r="I49" t="str">
            <v>$10,000-19,999</v>
          </cell>
          <cell r="J49">
            <v>464</v>
          </cell>
          <cell r="K49">
            <v>86</v>
          </cell>
          <cell r="L49">
            <v>40</v>
          </cell>
          <cell r="M49">
            <v>4</v>
          </cell>
          <cell r="N49">
            <v>16</v>
          </cell>
          <cell r="O49">
            <v>610</v>
          </cell>
          <cell r="Q49" t="str">
            <v>$10,000-19,999</v>
          </cell>
          <cell r="R49">
            <v>425</v>
          </cell>
          <cell r="S49">
            <v>85</v>
          </cell>
          <cell r="T49">
            <v>34</v>
          </cell>
          <cell r="U49">
            <v>3</v>
          </cell>
          <cell r="V49">
            <v>10</v>
          </cell>
          <cell r="W49">
            <v>557</v>
          </cell>
          <cell r="AG49" t="str">
            <v>$10,000-19,999</v>
          </cell>
          <cell r="AH49">
            <v>863</v>
          </cell>
          <cell r="AI49">
            <v>422</v>
          </cell>
          <cell r="AJ49">
            <v>28</v>
          </cell>
          <cell r="AK49">
            <v>9</v>
          </cell>
          <cell r="AL49">
            <v>13</v>
          </cell>
          <cell r="AM49">
            <v>1335</v>
          </cell>
          <cell r="AO49" t="str">
            <v>$10,000-19,999</v>
          </cell>
          <cell r="AP49">
            <v>861</v>
          </cell>
          <cell r="AQ49">
            <v>368</v>
          </cell>
          <cell r="AR49">
            <v>21</v>
          </cell>
          <cell r="AS49">
            <v>8</v>
          </cell>
          <cell r="AT49">
            <v>7</v>
          </cell>
          <cell r="AU49">
            <v>1265</v>
          </cell>
        </row>
        <row r="50">
          <cell r="I50" t="str">
            <v>$20,000-29,999</v>
          </cell>
          <cell r="J50">
            <v>278</v>
          </cell>
          <cell r="K50">
            <v>46</v>
          </cell>
          <cell r="L50">
            <v>20</v>
          </cell>
          <cell r="M50">
            <v>15</v>
          </cell>
          <cell r="N50">
            <v>8</v>
          </cell>
          <cell r="O50">
            <v>367</v>
          </cell>
          <cell r="Q50" t="str">
            <v>$20,000-29,999</v>
          </cell>
          <cell r="R50">
            <v>248</v>
          </cell>
          <cell r="S50">
            <v>42</v>
          </cell>
          <cell r="T50">
            <v>20</v>
          </cell>
          <cell r="U50">
            <v>15</v>
          </cell>
          <cell r="V50">
            <v>5</v>
          </cell>
          <cell r="W50">
            <v>330</v>
          </cell>
          <cell r="AG50" t="str">
            <v>$20,000-29,999</v>
          </cell>
          <cell r="AH50">
            <v>452</v>
          </cell>
          <cell r="AI50">
            <v>677</v>
          </cell>
          <cell r="AJ50">
            <v>77</v>
          </cell>
          <cell r="AK50">
            <v>3</v>
          </cell>
          <cell r="AL50">
            <v>27</v>
          </cell>
          <cell r="AM50">
            <v>1236</v>
          </cell>
          <cell r="AO50" t="str">
            <v>$20,000-29,999</v>
          </cell>
          <cell r="AP50">
            <v>479</v>
          </cell>
          <cell r="AQ50">
            <v>639</v>
          </cell>
          <cell r="AR50">
            <v>63</v>
          </cell>
          <cell r="AS50">
            <v>2</v>
          </cell>
          <cell r="AT50">
            <v>20</v>
          </cell>
          <cell r="AU50">
            <v>1203</v>
          </cell>
        </row>
        <row r="51">
          <cell r="I51" t="str">
            <v>$30,000-39,999</v>
          </cell>
          <cell r="J51">
            <v>65</v>
          </cell>
          <cell r="K51">
            <v>19</v>
          </cell>
          <cell r="L51">
            <v>36</v>
          </cell>
          <cell r="M51">
            <v>4</v>
          </cell>
          <cell r="N51">
            <v>10</v>
          </cell>
          <cell r="O51">
            <v>134</v>
          </cell>
          <cell r="Q51" t="str">
            <v>$30,000-39,999</v>
          </cell>
          <cell r="R51">
            <v>84</v>
          </cell>
          <cell r="S51">
            <v>24</v>
          </cell>
          <cell r="T51">
            <v>37</v>
          </cell>
          <cell r="U51">
            <v>7</v>
          </cell>
          <cell r="V51">
            <v>10</v>
          </cell>
          <cell r="W51">
            <v>162</v>
          </cell>
          <cell r="AG51" t="str">
            <v>$30,000-39,999</v>
          </cell>
          <cell r="AH51">
            <v>535</v>
          </cell>
          <cell r="AI51">
            <v>600</v>
          </cell>
          <cell r="AJ51">
            <v>103</v>
          </cell>
          <cell r="AK51">
            <v>16</v>
          </cell>
          <cell r="AL51">
            <v>0</v>
          </cell>
          <cell r="AM51">
            <v>1254</v>
          </cell>
          <cell r="AO51" t="str">
            <v>$30,000-39,999</v>
          </cell>
          <cell r="AP51">
            <v>595</v>
          </cell>
          <cell r="AQ51">
            <v>662</v>
          </cell>
          <cell r="AR51">
            <v>105</v>
          </cell>
          <cell r="AS51">
            <v>12</v>
          </cell>
          <cell r="AT51">
            <v>0</v>
          </cell>
          <cell r="AU51">
            <v>1374</v>
          </cell>
        </row>
        <row r="52">
          <cell r="I52" t="str">
            <v>$40,000-49,999</v>
          </cell>
          <cell r="J52">
            <v>112</v>
          </cell>
          <cell r="K52">
            <v>33</v>
          </cell>
          <cell r="L52">
            <v>55</v>
          </cell>
          <cell r="M52">
            <v>17</v>
          </cell>
          <cell r="N52">
            <v>15</v>
          </cell>
          <cell r="O52">
            <v>232</v>
          </cell>
          <cell r="Q52" t="str">
            <v>$40,000-49,999</v>
          </cell>
          <cell r="R52">
            <v>130</v>
          </cell>
          <cell r="S52">
            <v>32</v>
          </cell>
          <cell r="T52">
            <v>54</v>
          </cell>
          <cell r="U52">
            <v>14</v>
          </cell>
          <cell r="V52">
            <v>12</v>
          </cell>
          <cell r="W52">
            <v>242</v>
          </cell>
          <cell r="AG52" t="str">
            <v>$40,000-49,999</v>
          </cell>
          <cell r="AH52">
            <v>272</v>
          </cell>
          <cell r="AI52">
            <v>556</v>
          </cell>
          <cell r="AJ52">
            <v>89</v>
          </cell>
          <cell r="AK52">
            <v>6</v>
          </cell>
          <cell r="AL52">
            <v>34</v>
          </cell>
          <cell r="AM52">
            <v>957</v>
          </cell>
          <cell r="AO52" t="str">
            <v>$40,000-49,999</v>
          </cell>
          <cell r="AP52">
            <v>304</v>
          </cell>
          <cell r="AQ52">
            <v>611</v>
          </cell>
          <cell r="AR52">
            <v>99</v>
          </cell>
          <cell r="AS52">
            <v>6</v>
          </cell>
          <cell r="AT52">
            <v>30</v>
          </cell>
          <cell r="AU52">
            <v>1050</v>
          </cell>
        </row>
        <row r="53">
          <cell r="I53" t="str">
            <v>$50,000-59,999</v>
          </cell>
          <cell r="J53">
            <v>33</v>
          </cell>
          <cell r="K53">
            <v>22</v>
          </cell>
          <cell r="L53">
            <v>8</v>
          </cell>
          <cell r="M53">
            <v>2</v>
          </cell>
          <cell r="N53">
            <v>19</v>
          </cell>
          <cell r="O53">
            <v>84</v>
          </cell>
          <cell r="Q53" t="str">
            <v>$50,000-59,999</v>
          </cell>
          <cell r="R53">
            <v>33</v>
          </cell>
          <cell r="S53">
            <v>24</v>
          </cell>
          <cell r="T53">
            <v>6</v>
          </cell>
          <cell r="U53">
            <v>6</v>
          </cell>
          <cell r="V53">
            <v>21</v>
          </cell>
          <cell r="W53">
            <v>90</v>
          </cell>
          <cell r="AG53" t="str">
            <v>$50,000-59,999</v>
          </cell>
          <cell r="AH53">
            <v>73</v>
          </cell>
          <cell r="AI53">
            <v>354</v>
          </cell>
          <cell r="AJ53">
            <v>81</v>
          </cell>
          <cell r="AK53">
            <v>33</v>
          </cell>
          <cell r="AL53">
            <v>17</v>
          </cell>
          <cell r="AM53">
            <v>558</v>
          </cell>
          <cell r="AO53" t="str">
            <v>$50,000-59,999</v>
          </cell>
          <cell r="AP53">
            <v>92</v>
          </cell>
          <cell r="AQ53">
            <v>358</v>
          </cell>
          <cell r="AR53">
            <v>116</v>
          </cell>
          <cell r="AS53">
            <v>37</v>
          </cell>
          <cell r="AT53">
            <v>14</v>
          </cell>
          <cell r="AU53">
            <v>617</v>
          </cell>
        </row>
        <row r="54">
          <cell r="I54" t="str">
            <v>$60,000-74,999</v>
          </cell>
          <cell r="J54">
            <v>49</v>
          </cell>
          <cell r="K54">
            <v>12</v>
          </cell>
          <cell r="L54">
            <v>36</v>
          </cell>
          <cell r="M54">
            <v>4</v>
          </cell>
          <cell r="N54">
            <v>6</v>
          </cell>
          <cell r="O54">
            <v>107</v>
          </cell>
          <cell r="Q54" t="str">
            <v>$60,000-74,999</v>
          </cell>
          <cell r="R54">
            <v>51</v>
          </cell>
          <cell r="S54">
            <v>14</v>
          </cell>
          <cell r="T54">
            <v>41</v>
          </cell>
          <cell r="U54">
            <v>5</v>
          </cell>
          <cell r="V54">
            <v>7</v>
          </cell>
          <cell r="W54">
            <v>118</v>
          </cell>
          <cell r="AG54" t="str">
            <v>$60,000-74,999</v>
          </cell>
          <cell r="AH54">
            <v>233</v>
          </cell>
          <cell r="AI54">
            <v>565</v>
          </cell>
          <cell r="AJ54">
            <v>158</v>
          </cell>
          <cell r="AK54">
            <v>56</v>
          </cell>
          <cell r="AL54">
            <v>21</v>
          </cell>
          <cell r="AM54">
            <v>1033</v>
          </cell>
          <cell r="AO54" t="str">
            <v>$60,000-74,999</v>
          </cell>
          <cell r="AP54">
            <v>271</v>
          </cell>
          <cell r="AQ54">
            <v>633</v>
          </cell>
          <cell r="AR54">
            <v>159</v>
          </cell>
          <cell r="AS54">
            <v>62</v>
          </cell>
          <cell r="AT54">
            <v>20</v>
          </cell>
          <cell r="AU54">
            <v>1145</v>
          </cell>
        </row>
        <row r="55">
          <cell r="I55" t="str">
            <v>$75,000-99,999</v>
          </cell>
          <cell r="J55">
            <v>68</v>
          </cell>
          <cell r="K55">
            <v>16</v>
          </cell>
          <cell r="L55">
            <v>7</v>
          </cell>
          <cell r="M55">
            <v>9</v>
          </cell>
          <cell r="N55">
            <v>8</v>
          </cell>
          <cell r="O55">
            <v>108</v>
          </cell>
          <cell r="Q55" t="str">
            <v>$75,000-99,999</v>
          </cell>
          <cell r="R55">
            <v>73</v>
          </cell>
          <cell r="S55">
            <v>13</v>
          </cell>
          <cell r="T55">
            <v>6</v>
          </cell>
          <cell r="U55">
            <v>4</v>
          </cell>
          <cell r="V55">
            <v>13</v>
          </cell>
          <cell r="W55">
            <v>109</v>
          </cell>
          <cell r="AG55" t="str">
            <v>$75,000-99,999</v>
          </cell>
          <cell r="AH55">
            <v>203</v>
          </cell>
          <cell r="AI55">
            <v>496</v>
          </cell>
          <cell r="AJ55">
            <v>136</v>
          </cell>
          <cell r="AK55">
            <v>37</v>
          </cell>
          <cell r="AL55">
            <v>28</v>
          </cell>
          <cell r="AM55">
            <v>900</v>
          </cell>
          <cell r="AO55" t="str">
            <v>$75,000-99,999</v>
          </cell>
          <cell r="AP55">
            <v>249</v>
          </cell>
          <cell r="AQ55">
            <v>613</v>
          </cell>
          <cell r="AR55">
            <v>154</v>
          </cell>
          <cell r="AS55">
            <v>40</v>
          </cell>
          <cell r="AT55">
            <v>27</v>
          </cell>
          <cell r="AU55">
            <v>1083</v>
          </cell>
        </row>
        <row r="56">
          <cell r="I56" t="str">
            <v>$100,000-124,999</v>
          </cell>
          <cell r="J56">
            <v>23</v>
          </cell>
          <cell r="K56">
            <v>12</v>
          </cell>
          <cell r="L56">
            <v>7</v>
          </cell>
          <cell r="M56">
            <v>4</v>
          </cell>
          <cell r="N56">
            <v>14</v>
          </cell>
          <cell r="O56">
            <v>60</v>
          </cell>
          <cell r="Q56" t="str">
            <v>$100,000-124,999</v>
          </cell>
          <cell r="R56">
            <v>24</v>
          </cell>
          <cell r="S56">
            <v>11</v>
          </cell>
          <cell r="T56">
            <v>2</v>
          </cell>
          <cell r="U56">
            <v>5</v>
          </cell>
          <cell r="V56">
            <v>20</v>
          </cell>
          <cell r="W56">
            <v>62</v>
          </cell>
          <cell r="AG56" t="str">
            <v>$100,000-124,999</v>
          </cell>
          <cell r="AH56">
            <v>95</v>
          </cell>
          <cell r="AI56">
            <v>308</v>
          </cell>
          <cell r="AJ56">
            <v>92</v>
          </cell>
          <cell r="AK56">
            <v>14</v>
          </cell>
          <cell r="AL56">
            <v>10</v>
          </cell>
          <cell r="AM56">
            <v>519</v>
          </cell>
          <cell r="AO56" t="str">
            <v>$100,000-124,999</v>
          </cell>
          <cell r="AP56">
            <v>134</v>
          </cell>
          <cell r="AQ56">
            <v>383</v>
          </cell>
          <cell r="AR56">
            <v>128</v>
          </cell>
          <cell r="AS56">
            <v>22</v>
          </cell>
          <cell r="AT56">
            <v>15</v>
          </cell>
          <cell r="AU56">
            <v>682</v>
          </cell>
        </row>
        <row r="57">
          <cell r="I57" t="str">
            <v>$125,000-149,999</v>
          </cell>
          <cell r="J57">
            <v>25</v>
          </cell>
          <cell r="K57">
            <v>17</v>
          </cell>
          <cell r="L57">
            <v>9</v>
          </cell>
          <cell r="M57">
            <v>6</v>
          </cell>
          <cell r="N57">
            <v>5</v>
          </cell>
          <cell r="O57">
            <v>62</v>
          </cell>
          <cell r="Q57" t="str">
            <v>$125,000-149,999</v>
          </cell>
          <cell r="R57">
            <v>38</v>
          </cell>
          <cell r="S57">
            <v>27</v>
          </cell>
          <cell r="T57">
            <v>14</v>
          </cell>
          <cell r="U57">
            <v>5</v>
          </cell>
          <cell r="V57">
            <v>8</v>
          </cell>
          <cell r="W57">
            <v>92</v>
          </cell>
          <cell r="AG57" t="str">
            <v>$125,000-149,999</v>
          </cell>
          <cell r="AH57">
            <v>48</v>
          </cell>
          <cell r="AI57">
            <v>139</v>
          </cell>
          <cell r="AJ57">
            <v>25</v>
          </cell>
          <cell r="AK57">
            <v>22</v>
          </cell>
          <cell r="AL57">
            <v>4</v>
          </cell>
          <cell r="AM57">
            <v>238</v>
          </cell>
          <cell r="AO57" t="str">
            <v>$125,000-149,999</v>
          </cell>
          <cell r="AP57">
            <v>78</v>
          </cell>
          <cell r="AQ57">
            <v>205</v>
          </cell>
          <cell r="AR57">
            <v>39</v>
          </cell>
          <cell r="AS57">
            <v>22</v>
          </cell>
          <cell r="AT57">
            <v>11</v>
          </cell>
          <cell r="AU57">
            <v>355</v>
          </cell>
        </row>
        <row r="58">
          <cell r="I58" t="str">
            <v>$150,000-199,999</v>
          </cell>
          <cell r="J58">
            <v>23</v>
          </cell>
          <cell r="K58">
            <v>3</v>
          </cell>
          <cell r="L58">
            <v>8</v>
          </cell>
          <cell r="M58">
            <v>3</v>
          </cell>
          <cell r="N58">
            <v>3</v>
          </cell>
          <cell r="O58">
            <v>40</v>
          </cell>
          <cell r="Q58" t="str">
            <v>$150,000-199,999</v>
          </cell>
          <cell r="R58">
            <v>42</v>
          </cell>
          <cell r="S58">
            <v>2</v>
          </cell>
          <cell r="T58">
            <v>11</v>
          </cell>
          <cell r="U58">
            <v>2</v>
          </cell>
          <cell r="V58">
            <v>4</v>
          </cell>
          <cell r="W58">
            <v>61</v>
          </cell>
          <cell r="AG58" t="str">
            <v>$150,000-199,999</v>
          </cell>
          <cell r="AH58">
            <v>29</v>
          </cell>
          <cell r="AI58">
            <v>106</v>
          </cell>
          <cell r="AJ58">
            <v>29</v>
          </cell>
          <cell r="AK58">
            <v>2</v>
          </cell>
          <cell r="AL58">
            <v>4</v>
          </cell>
          <cell r="AM58">
            <v>170</v>
          </cell>
          <cell r="AO58" t="str">
            <v>$150,000-199,999</v>
          </cell>
          <cell r="AP58">
            <v>49</v>
          </cell>
          <cell r="AQ58">
            <v>131</v>
          </cell>
          <cell r="AR58">
            <v>39</v>
          </cell>
          <cell r="AS58">
            <v>4</v>
          </cell>
          <cell r="AT58">
            <v>4</v>
          </cell>
          <cell r="AU58">
            <v>227</v>
          </cell>
        </row>
        <row r="59">
          <cell r="I59" t="str">
            <v>$200,000+</v>
          </cell>
          <cell r="J59">
            <v>46</v>
          </cell>
          <cell r="K59">
            <v>24</v>
          </cell>
          <cell r="L59">
            <v>8</v>
          </cell>
          <cell r="M59">
            <v>4</v>
          </cell>
          <cell r="N59">
            <v>5</v>
          </cell>
          <cell r="O59">
            <v>87</v>
          </cell>
          <cell r="Q59" t="str">
            <v>$200,000+</v>
          </cell>
          <cell r="R59">
            <v>85</v>
          </cell>
          <cell r="S59">
            <v>29</v>
          </cell>
          <cell r="T59">
            <v>12</v>
          </cell>
          <cell r="U59">
            <v>5</v>
          </cell>
          <cell r="V59">
            <v>8</v>
          </cell>
          <cell r="W59">
            <v>139</v>
          </cell>
          <cell r="AG59" t="str">
            <v>$200,000+</v>
          </cell>
          <cell r="AH59">
            <v>168</v>
          </cell>
          <cell r="AI59">
            <v>121</v>
          </cell>
          <cell r="AJ59">
            <v>28</v>
          </cell>
          <cell r="AK59">
            <v>2</v>
          </cell>
          <cell r="AL59">
            <v>9</v>
          </cell>
          <cell r="AM59">
            <v>328</v>
          </cell>
          <cell r="AO59" t="str">
            <v>$200,000+</v>
          </cell>
          <cell r="AP59">
            <v>294</v>
          </cell>
          <cell r="AQ59">
            <v>182</v>
          </cell>
          <cell r="AR59">
            <v>32</v>
          </cell>
          <cell r="AS59">
            <v>5</v>
          </cell>
          <cell r="AT59">
            <v>7</v>
          </cell>
          <cell r="AU59">
            <v>520</v>
          </cell>
        </row>
        <row r="66">
          <cell r="I66" t="str">
            <v>$0-9,999</v>
          </cell>
          <cell r="J66">
            <v>130</v>
          </cell>
          <cell r="K66">
            <v>17</v>
          </cell>
          <cell r="L66">
            <v>3</v>
          </cell>
          <cell r="M66">
            <v>2</v>
          </cell>
          <cell r="N66">
            <v>8</v>
          </cell>
          <cell r="O66">
            <v>160</v>
          </cell>
          <cell r="Q66" t="str">
            <v>$0-9,999</v>
          </cell>
          <cell r="R66">
            <v>115</v>
          </cell>
          <cell r="S66">
            <v>15</v>
          </cell>
          <cell r="T66">
            <v>6</v>
          </cell>
          <cell r="U66">
            <v>3</v>
          </cell>
          <cell r="V66">
            <v>7</v>
          </cell>
          <cell r="W66">
            <v>146</v>
          </cell>
          <cell r="AG66" t="str">
            <v>$0-9,999</v>
          </cell>
          <cell r="AH66">
            <v>182</v>
          </cell>
          <cell r="AI66">
            <v>118</v>
          </cell>
          <cell r="AJ66">
            <v>32</v>
          </cell>
          <cell r="AK66">
            <v>0</v>
          </cell>
          <cell r="AL66">
            <v>0</v>
          </cell>
          <cell r="AM66">
            <v>332</v>
          </cell>
          <cell r="AO66" t="str">
            <v>$0-9,999</v>
          </cell>
          <cell r="AP66">
            <v>186</v>
          </cell>
          <cell r="AQ66">
            <v>111</v>
          </cell>
          <cell r="AR66">
            <v>34</v>
          </cell>
          <cell r="AS66">
            <v>0</v>
          </cell>
          <cell r="AT66">
            <v>2</v>
          </cell>
          <cell r="AU66">
            <v>333</v>
          </cell>
        </row>
        <row r="67">
          <cell r="I67" t="str">
            <v>$10,000-19,999</v>
          </cell>
          <cell r="J67">
            <v>430</v>
          </cell>
          <cell r="K67">
            <v>82</v>
          </cell>
          <cell r="L67">
            <v>38</v>
          </cell>
          <cell r="M67">
            <v>4</v>
          </cell>
          <cell r="N67">
            <v>9</v>
          </cell>
          <cell r="O67">
            <v>563</v>
          </cell>
          <cell r="Q67" t="str">
            <v>$10,000-19,999</v>
          </cell>
          <cell r="R67">
            <v>397</v>
          </cell>
          <cell r="S67">
            <v>81</v>
          </cell>
          <cell r="T67">
            <v>33</v>
          </cell>
          <cell r="U67">
            <v>3</v>
          </cell>
          <cell r="V67">
            <v>5</v>
          </cell>
          <cell r="W67">
            <v>519</v>
          </cell>
          <cell r="AG67" t="str">
            <v>$10,000-19,999</v>
          </cell>
          <cell r="AH67">
            <v>850</v>
          </cell>
          <cell r="AI67">
            <v>327</v>
          </cell>
          <cell r="AJ67">
            <v>19</v>
          </cell>
          <cell r="AK67">
            <v>7</v>
          </cell>
          <cell r="AL67">
            <v>11</v>
          </cell>
          <cell r="AM67">
            <v>1214</v>
          </cell>
          <cell r="AO67" t="str">
            <v>$10,000-19,999</v>
          </cell>
          <cell r="AP67">
            <v>851</v>
          </cell>
          <cell r="AQ67">
            <v>291</v>
          </cell>
          <cell r="AR67">
            <v>16</v>
          </cell>
          <cell r="AS67">
            <v>6</v>
          </cell>
          <cell r="AT67">
            <v>7</v>
          </cell>
          <cell r="AU67">
            <v>1171</v>
          </cell>
        </row>
        <row r="68">
          <cell r="I68" t="str">
            <v>$20,000-29,999</v>
          </cell>
          <cell r="J68">
            <v>259</v>
          </cell>
          <cell r="K68">
            <v>32</v>
          </cell>
          <cell r="L68">
            <v>18</v>
          </cell>
          <cell r="M68">
            <v>7</v>
          </cell>
          <cell r="N68">
            <v>6</v>
          </cell>
          <cell r="O68">
            <v>322</v>
          </cell>
          <cell r="Q68" t="str">
            <v>$20,000-29,999</v>
          </cell>
          <cell r="R68">
            <v>231</v>
          </cell>
          <cell r="S68">
            <v>31</v>
          </cell>
          <cell r="T68">
            <v>19</v>
          </cell>
          <cell r="U68">
            <v>8</v>
          </cell>
          <cell r="V68">
            <v>4</v>
          </cell>
          <cell r="W68">
            <v>293</v>
          </cell>
          <cell r="AG68" t="str">
            <v>$20,000-29,999</v>
          </cell>
          <cell r="AH68">
            <v>414</v>
          </cell>
          <cell r="AI68">
            <v>608</v>
          </cell>
          <cell r="AJ68">
            <v>75</v>
          </cell>
          <cell r="AK68">
            <v>2</v>
          </cell>
          <cell r="AL68">
            <v>0</v>
          </cell>
          <cell r="AM68">
            <v>1099</v>
          </cell>
          <cell r="AO68" t="str">
            <v>$20,000-29,999</v>
          </cell>
          <cell r="AP68">
            <v>445</v>
          </cell>
          <cell r="AQ68">
            <v>582</v>
          </cell>
          <cell r="AR68">
            <v>62</v>
          </cell>
          <cell r="AS68">
            <v>2</v>
          </cell>
          <cell r="AT68">
            <v>0</v>
          </cell>
          <cell r="AU68">
            <v>1091</v>
          </cell>
        </row>
        <row r="69">
          <cell r="I69" t="str">
            <v>$30,000-39,999</v>
          </cell>
          <cell r="J69">
            <v>60</v>
          </cell>
          <cell r="K69">
            <v>15</v>
          </cell>
          <cell r="L69">
            <v>35</v>
          </cell>
          <cell r="M69">
            <v>2</v>
          </cell>
          <cell r="N69">
            <v>9</v>
          </cell>
          <cell r="O69">
            <v>121</v>
          </cell>
          <cell r="Q69" t="str">
            <v>$30,000-39,999</v>
          </cell>
          <cell r="R69">
            <v>80</v>
          </cell>
          <cell r="S69">
            <v>19</v>
          </cell>
          <cell r="T69">
            <v>36</v>
          </cell>
          <cell r="U69">
            <v>5</v>
          </cell>
          <cell r="V69">
            <v>9</v>
          </cell>
          <cell r="W69">
            <v>149</v>
          </cell>
          <cell r="AG69" t="str">
            <v>$30,000-39,999</v>
          </cell>
          <cell r="AH69">
            <v>456</v>
          </cell>
          <cell r="AI69">
            <v>496</v>
          </cell>
          <cell r="AJ69">
            <v>90</v>
          </cell>
          <cell r="AK69">
            <v>14</v>
          </cell>
          <cell r="AL69">
            <v>0</v>
          </cell>
          <cell r="AM69">
            <v>1056</v>
          </cell>
          <cell r="AO69" t="str">
            <v>$30,000-39,999</v>
          </cell>
          <cell r="AP69">
            <v>514</v>
          </cell>
          <cell r="AQ69">
            <v>567</v>
          </cell>
          <cell r="AR69">
            <v>94</v>
          </cell>
          <cell r="AS69">
            <v>12</v>
          </cell>
          <cell r="AT69">
            <v>0</v>
          </cell>
          <cell r="AU69">
            <v>1187</v>
          </cell>
        </row>
        <row r="70">
          <cell r="I70" t="str">
            <v>$40,000-49,999</v>
          </cell>
          <cell r="J70">
            <v>92</v>
          </cell>
          <cell r="K70">
            <v>28</v>
          </cell>
          <cell r="L70">
            <v>55</v>
          </cell>
          <cell r="M70">
            <v>2</v>
          </cell>
          <cell r="N70">
            <v>12</v>
          </cell>
          <cell r="O70">
            <v>189</v>
          </cell>
          <cell r="Q70" t="str">
            <v>$40,000-49,999</v>
          </cell>
          <cell r="R70">
            <v>113</v>
          </cell>
          <cell r="S70">
            <v>27</v>
          </cell>
          <cell r="T70">
            <v>53</v>
          </cell>
          <cell r="U70">
            <v>3</v>
          </cell>
          <cell r="V70">
            <v>11</v>
          </cell>
          <cell r="W70">
            <v>207</v>
          </cell>
          <cell r="AG70" t="str">
            <v>$40,000-49,999</v>
          </cell>
          <cell r="AH70">
            <v>258</v>
          </cell>
          <cell r="AI70">
            <v>517</v>
          </cell>
          <cell r="AJ70">
            <v>75</v>
          </cell>
          <cell r="AK70">
            <v>4</v>
          </cell>
          <cell r="AL70">
            <v>16</v>
          </cell>
          <cell r="AM70">
            <v>870</v>
          </cell>
          <cell r="AO70" t="str">
            <v>$40,000-49,999</v>
          </cell>
          <cell r="AP70">
            <v>291</v>
          </cell>
          <cell r="AQ70">
            <v>576</v>
          </cell>
          <cell r="AR70">
            <v>83</v>
          </cell>
          <cell r="AS70">
            <v>5</v>
          </cell>
          <cell r="AT70">
            <v>14</v>
          </cell>
          <cell r="AU70">
            <v>969</v>
          </cell>
        </row>
        <row r="71">
          <cell r="I71" t="str">
            <v>$50,000-59,999</v>
          </cell>
          <cell r="J71">
            <v>23</v>
          </cell>
          <cell r="K71">
            <v>14</v>
          </cell>
          <cell r="L71">
            <v>7</v>
          </cell>
          <cell r="M71">
            <v>2</v>
          </cell>
          <cell r="N71">
            <v>15</v>
          </cell>
          <cell r="O71">
            <v>61</v>
          </cell>
          <cell r="Q71" t="str">
            <v>$50,000-59,999</v>
          </cell>
          <cell r="R71">
            <v>26</v>
          </cell>
          <cell r="S71">
            <v>15</v>
          </cell>
          <cell r="T71">
            <v>6</v>
          </cell>
          <cell r="U71">
            <v>4</v>
          </cell>
          <cell r="V71">
            <v>17</v>
          </cell>
          <cell r="W71">
            <v>68</v>
          </cell>
          <cell r="AG71" t="str">
            <v>$50,000-59,999</v>
          </cell>
          <cell r="AH71">
            <v>69</v>
          </cell>
          <cell r="AI71">
            <v>261</v>
          </cell>
          <cell r="AJ71">
            <v>77</v>
          </cell>
          <cell r="AK71">
            <v>16</v>
          </cell>
          <cell r="AL71">
            <v>1</v>
          </cell>
          <cell r="AM71">
            <v>424</v>
          </cell>
          <cell r="AO71" t="str">
            <v>$50,000-59,999</v>
          </cell>
          <cell r="AP71">
            <v>86</v>
          </cell>
          <cell r="AQ71">
            <v>274</v>
          </cell>
          <cell r="AR71">
            <v>112</v>
          </cell>
          <cell r="AS71">
            <v>20</v>
          </cell>
          <cell r="AT71">
            <v>1</v>
          </cell>
          <cell r="AU71">
            <v>493</v>
          </cell>
        </row>
        <row r="72">
          <cell r="I72" t="str">
            <v>$60,000-74,999</v>
          </cell>
          <cell r="J72">
            <v>37</v>
          </cell>
          <cell r="K72">
            <v>8</v>
          </cell>
          <cell r="L72">
            <v>35</v>
          </cell>
          <cell r="M72">
            <v>1</v>
          </cell>
          <cell r="N72">
            <v>6</v>
          </cell>
          <cell r="O72">
            <v>87</v>
          </cell>
          <cell r="Q72" t="str">
            <v>$60,000-74,999</v>
          </cell>
          <cell r="R72">
            <v>40</v>
          </cell>
          <cell r="S72">
            <v>10</v>
          </cell>
          <cell r="T72">
            <v>38</v>
          </cell>
          <cell r="U72">
            <v>3</v>
          </cell>
          <cell r="V72">
            <v>6</v>
          </cell>
          <cell r="W72">
            <v>97</v>
          </cell>
          <cell r="AG72" t="str">
            <v>$60,000-74,999</v>
          </cell>
          <cell r="AH72">
            <v>224</v>
          </cell>
          <cell r="AI72">
            <v>497</v>
          </cell>
          <cell r="AJ72">
            <v>144</v>
          </cell>
          <cell r="AK72">
            <v>54</v>
          </cell>
          <cell r="AL72">
            <v>7</v>
          </cell>
          <cell r="AM72">
            <v>926</v>
          </cell>
          <cell r="AO72" t="str">
            <v>$60,000-74,999</v>
          </cell>
          <cell r="AP72">
            <v>261</v>
          </cell>
          <cell r="AQ72">
            <v>567</v>
          </cell>
          <cell r="AR72">
            <v>147</v>
          </cell>
          <cell r="AS72">
            <v>62</v>
          </cell>
          <cell r="AT72">
            <v>8</v>
          </cell>
          <cell r="AU72">
            <v>1045</v>
          </cell>
        </row>
        <row r="73">
          <cell r="I73" t="str">
            <v>$75,000-99,999</v>
          </cell>
          <cell r="J73">
            <v>44</v>
          </cell>
          <cell r="K73">
            <v>6</v>
          </cell>
          <cell r="L73">
            <v>7</v>
          </cell>
          <cell r="M73">
            <v>5</v>
          </cell>
          <cell r="N73">
            <v>3</v>
          </cell>
          <cell r="O73">
            <v>65</v>
          </cell>
          <cell r="Q73" t="str">
            <v>$75,000-99,999</v>
          </cell>
          <cell r="R73">
            <v>47</v>
          </cell>
          <cell r="S73">
            <v>4</v>
          </cell>
          <cell r="T73">
            <v>5</v>
          </cell>
          <cell r="U73">
            <v>1</v>
          </cell>
          <cell r="V73">
            <v>6</v>
          </cell>
          <cell r="W73">
            <v>63</v>
          </cell>
          <cell r="AG73" t="str">
            <v>$75,000-99,999</v>
          </cell>
          <cell r="AH73">
            <v>162</v>
          </cell>
          <cell r="AI73">
            <v>442</v>
          </cell>
          <cell r="AJ73">
            <v>114</v>
          </cell>
          <cell r="AK73">
            <v>31</v>
          </cell>
          <cell r="AL73">
            <v>6</v>
          </cell>
          <cell r="AM73">
            <v>755</v>
          </cell>
          <cell r="AO73" t="str">
            <v>$75,000-99,999</v>
          </cell>
          <cell r="AP73">
            <v>207</v>
          </cell>
          <cell r="AQ73">
            <v>561</v>
          </cell>
          <cell r="AR73">
            <v>136</v>
          </cell>
          <cell r="AS73">
            <v>32</v>
          </cell>
          <cell r="AT73">
            <v>7</v>
          </cell>
          <cell r="AU73">
            <v>943</v>
          </cell>
        </row>
        <row r="74">
          <cell r="I74" t="str">
            <v>$100,000-124,999</v>
          </cell>
          <cell r="J74">
            <v>16</v>
          </cell>
          <cell r="K74">
            <v>3</v>
          </cell>
          <cell r="L74">
            <v>7</v>
          </cell>
          <cell r="M74">
            <v>1</v>
          </cell>
          <cell r="N74">
            <v>9</v>
          </cell>
          <cell r="O74">
            <v>36</v>
          </cell>
          <cell r="Q74" t="str">
            <v>$100,000-124,999</v>
          </cell>
          <cell r="R74">
            <v>17</v>
          </cell>
          <cell r="S74">
            <v>3</v>
          </cell>
          <cell r="T74">
            <v>1</v>
          </cell>
          <cell r="U74">
            <v>3</v>
          </cell>
          <cell r="V74">
            <v>13</v>
          </cell>
          <cell r="W74">
            <v>37</v>
          </cell>
          <cell r="AG74" t="str">
            <v>$100,000-124,999</v>
          </cell>
          <cell r="AH74">
            <v>89</v>
          </cell>
          <cell r="AI74">
            <v>254</v>
          </cell>
          <cell r="AJ74">
            <v>73</v>
          </cell>
          <cell r="AK74">
            <v>13</v>
          </cell>
          <cell r="AL74">
            <v>3</v>
          </cell>
          <cell r="AM74">
            <v>432</v>
          </cell>
          <cell r="AO74" t="str">
            <v>$100,000-124,999</v>
          </cell>
          <cell r="AP74">
            <v>128</v>
          </cell>
          <cell r="AQ74">
            <v>327</v>
          </cell>
          <cell r="AR74">
            <v>109</v>
          </cell>
          <cell r="AS74">
            <v>18</v>
          </cell>
          <cell r="AT74">
            <v>5</v>
          </cell>
          <cell r="AU74">
            <v>587</v>
          </cell>
        </row>
        <row r="75">
          <cell r="I75" t="str">
            <v>$125,000-149,999</v>
          </cell>
          <cell r="J75">
            <v>19</v>
          </cell>
          <cell r="K75">
            <v>11</v>
          </cell>
          <cell r="L75">
            <v>5</v>
          </cell>
          <cell r="M75">
            <v>3</v>
          </cell>
          <cell r="N75">
            <v>1</v>
          </cell>
          <cell r="O75">
            <v>39</v>
          </cell>
          <cell r="Q75" t="str">
            <v>$125,000-149,999</v>
          </cell>
          <cell r="R75">
            <v>28</v>
          </cell>
          <cell r="S75">
            <v>20</v>
          </cell>
          <cell r="T75">
            <v>12</v>
          </cell>
          <cell r="U75">
            <v>3</v>
          </cell>
          <cell r="V75">
            <v>4</v>
          </cell>
          <cell r="W75">
            <v>67</v>
          </cell>
          <cell r="AG75" t="str">
            <v>$125,000-149,999</v>
          </cell>
          <cell r="AH75">
            <v>44</v>
          </cell>
          <cell r="AI75">
            <v>114</v>
          </cell>
          <cell r="AJ75">
            <v>24</v>
          </cell>
          <cell r="AK75">
            <v>2</v>
          </cell>
          <cell r="AL75">
            <v>1</v>
          </cell>
          <cell r="AM75">
            <v>185</v>
          </cell>
          <cell r="AO75" t="str">
            <v>$125,000-149,999</v>
          </cell>
          <cell r="AP75">
            <v>72</v>
          </cell>
          <cell r="AQ75">
            <v>169</v>
          </cell>
          <cell r="AR75">
            <v>38</v>
          </cell>
          <cell r="AS75">
            <v>1</v>
          </cell>
          <cell r="AT75">
            <v>5</v>
          </cell>
          <cell r="AU75">
            <v>285</v>
          </cell>
        </row>
        <row r="76">
          <cell r="I76" t="str">
            <v>$150,000-199,999</v>
          </cell>
          <cell r="J76">
            <v>15</v>
          </cell>
          <cell r="K76">
            <v>3</v>
          </cell>
          <cell r="L76">
            <v>8</v>
          </cell>
          <cell r="M76">
            <v>1</v>
          </cell>
          <cell r="N76">
            <v>2</v>
          </cell>
          <cell r="O76">
            <v>29</v>
          </cell>
          <cell r="Q76" t="str">
            <v>$150,000-199,999</v>
          </cell>
          <cell r="R76">
            <v>35</v>
          </cell>
          <cell r="S76">
            <v>2</v>
          </cell>
          <cell r="T76">
            <v>11</v>
          </cell>
          <cell r="U76">
            <v>0</v>
          </cell>
          <cell r="V76">
            <v>3</v>
          </cell>
          <cell r="W76">
            <v>51</v>
          </cell>
          <cell r="AG76" t="str">
            <v>$150,000-199,999</v>
          </cell>
          <cell r="AH76">
            <v>23</v>
          </cell>
          <cell r="AI76">
            <v>63</v>
          </cell>
          <cell r="AJ76">
            <v>20</v>
          </cell>
          <cell r="AK76">
            <v>2</v>
          </cell>
          <cell r="AL76">
            <v>0</v>
          </cell>
          <cell r="AM76">
            <v>108</v>
          </cell>
          <cell r="AO76" t="str">
            <v>$150,000-199,999</v>
          </cell>
          <cell r="AP76">
            <v>40</v>
          </cell>
          <cell r="AQ76">
            <v>79</v>
          </cell>
          <cell r="AR76">
            <v>29</v>
          </cell>
          <cell r="AS76">
            <v>2</v>
          </cell>
          <cell r="AT76">
            <v>1</v>
          </cell>
          <cell r="AU76">
            <v>151</v>
          </cell>
        </row>
        <row r="77">
          <cell r="I77" t="str">
            <v>$200,000+</v>
          </cell>
          <cell r="J77">
            <v>35</v>
          </cell>
          <cell r="K77">
            <v>18</v>
          </cell>
          <cell r="L77">
            <v>7</v>
          </cell>
          <cell r="M77">
            <v>3</v>
          </cell>
          <cell r="N77">
            <v>3</v>
          </cell>
          <cell r="O77">
            <v>66</v>
          </cell>
          <cell r="Q77" t="str">
            <v>$200,000+</v>
          </cell>
          <cell r="R77">
            <v>73</v>
          </cell>
          <cell r="S77">
            <v>23</v>
          </cell>
          <cell r="T77">
            <v>11</v>
          </cell>
          <cell r="U77">
            <v>3</v>
          </cell>
          <cell r="V77">
            <v>3</v>
          </cell>
          <cell r="W77">
            <v>113</v>
          </cell>
          <cell r="AG77" t="str">
            <v>$200,000+</v>
          </cell>
          <cell r="AH77">
            <v>164</v>
          </cell>
          <cell r="AI77">
            <v>103</v>
          </cell>
          <cell r="AJ77">
            <v>25</v>
          </cell>
          <cell r="AK77">
            <v>2</v>
          </cell>
          <cell r="AL77">
            <v>1</v>
          </cell>
          <cell r="AM77">
            <v>295</v>
          </cell>
          <cell r="AO77" t="str">
            <v>$200,000+</v>
          </cell>
          <cell r="AP77">
            <v>285</v>
          </cell>
          <cell r="AQ77">
            <v>156</v>
          </cell>
          <cell r="AR77">
            <v>30</v>
          </cell>
          <cell r="AS77">
            <v>3</v>
          </cell>
          <cell r="AT77">
            <v>0</v>
          </cell>
          <cell r="AU77">
            <v>474</v>
          </cell>
        </row>
        <row r="84">
          <cell r="I84" t="str">
            <v>$0-9,999</v>
          </cell>
          <cell r="J84">
            <v>56</v>
          </cell>
          <cell r="K84">
            <v>4</v>
          </cell>
          <cell r="L84">
            <v>2</v>
          </cell>
          <cell r="M84">
            <v>2</v>
          </cell>
          <cell r="N84">
            <v>7</v>
          </cell>
          <cell r="O84">
            <v>71</v>
          </cell>
          <cell r="Q84" t="str">
            <v>$0-9,999</v>
          </cell>
          <cell r="R84">
            <v>50</v>
          </cell>
          <cell r="S84">
            <v>2</v>
          </cell>
          <cell r="T84">
            <v>3</v>
          </cell>
          <cell r="U84">
            <v>1</v>
          </cell>
          <cell r="V84">
            <v>6</v>
          </cell>
          <cell r="W84">
            <v>62</v>
          </cell>
          <cell r="AG84" t="str">
            <v>$0-9,999</v>
          </cell>
          <cell r="AH84">
            <v>145</v>
          </cell>
          <cell r="AI84">
            <v>29</v>
          </cell>
          <cell r="AJ84">
            <v>5</v>
          </cell>
          <cell r="AK84">
            <v>0</v>
          </cell>
          <cell r="AL84">
            <v>0</v>
          </cell>
          <cell r="AM84">
            <v>179</v>
          </cell>
          <cell r="AO84" t="str">
            <v>$0-9,999</v>
          </cell>
          <cell r="AP84">
            <v>146</v>
          </cell>
          <cell r="AQ84">
            <v>22</v>
          </cell>
          <cell r="AR84">
            <v>6</v>
          </cell>
          <cell r="AS84">
            <v>0</v>
          </cell>
          <cell r="AT84">
            <v>2</v>
          </cell>
          <cell r="AU84">
            <v>176</v>
          </cell>
        </row>
        <row r="85">
          <cell r="I85" t="str">
            <v>$10,000-19,999</v>
          </cell>
          <cell r="J85">
            <v>202</v>
          </cell>
          <cell r="K85">
            <v>58</v>
          </cell>
          <cell r="L85">
            <v>5</v>
          </cell>
          <cell r="M85">
            <v>2</v>
          </cell>
          <cell r="N85">
            <v>7</v>
          </cell>
          <cell r="O85">
            <v>274</v>
          </cell>
          <cell r="Q85" t="str">
            <v>$10,000-19,999</v>
          </cell>
          <cell r="R85">
            <v>182</v>
          </cell>
          <cell r="S85">
            <v>57</v>
          </cell>
          <cell r="T85">
            <v>3</v>
          </cell>
          <cell r="U85">
            <v>2</v>
          </cell>
          <cell r="V85">
            <v>4</v>
          </cell>
          <cell r="W85">
            <v>248</v>
          </cell>
          <cell r="AG85" t="str">
            <v>$10,000-19,999</v>
          </cell>
          <cell r="AH85">
            <v>503</v>
          </cell>
          <cell r="AI85">
            <v>197</v>
          </cell>
          <cell r="AJ85">
            <v>5</v>
          </cell>
          <cell r="AK85">
            <v>7</v>
          </cell>
          <cell r="AL85">
            <v>11</v>
          </cell>
          <cell r="AM85">
            <v>723</v>
          </cell>
          <cell r="AO85" t="str">
            <v>$10,000-19,999</v>
          </cell>
          <cell r="AP85">
            <v>497</v>
          </cell>
          <cell r="AQ85">
            <v>174</v>
          </cell>
          <cell r="AR85">
            <v>5</v>
          </cell>
          <cell r="AS85">
            <v>6</v>
          </cell>
          <cell r="AT85">
            <v>7</v>
          </cell>
          <cell r="AU85">
            <v>689</v>
          </cell>
        </row>
        <row r="86">
          <cell r="I86" t="str">
            <v>$20,000-29,999</v>
          </cell>
          <cell r="J86">
            <v>175</v>
          </cell>
          <cell r="K86">
            <v>17</v>
          </cell>
          <cell r="L86">
            <v>16</v>
          </cell>
          <cell r="M86">
            <v>1</v>
          </cell>
          <cell r="N86">
            <v>3</v>
          </cell>
          <cell r="O86">
            <v>212</v>
          </cell>
          <cell r="Q86" t="str">
            <v>$20,000-29,999</v>
          </cell>
          <cell r="R86">
            <v>150</v>
          </cell>
          <cell r="S86">
            <v>14</v>
          </cell>
          <cell r="T86">
            <v>17</v>
          </cell>
          <cell r="U86">
            <v>1</v>
          </cell>
          <cell r="V86">
            <v>2</v>
          </cell>
          <cell r="W86">
            <v>184</v>
          </cell>
          <cell r="AG86" t="str">
            <v>$20,000-29,999</v>
          </cell>
          <cell r="AH86">
            <v>226</v>
          </cell>
          <cell r="AI86">
            <v>246</v>
          </cell>
          <cell r="AJ86">
            <v>48</v>
          </cell>
          <cell r="AK86">
            <v>1</v>
          </cell>
          <cell r="AL86">
            <v>0</v>
          </cell>
          <cell r="AM86">
            <v>521</v>
          </cell>
          <cell r="AO86" t="str">
            <v>$20,000-29,999</v>
          </cell>
          <cell r="AP86">
            <v>233</v>
          </cell>
          <cell r="AQ86">
            <v>226</v>
          </cell>
          <cell r="AR86">
            <v>46</v>
          </cell>
          <cell r="AS86">
            <v>2</v>
          </cell>
          <cell r="AT86">
            <v>0</v>
          </cell>
          <cell r="AU86">
            <v>507</v>
          </cell>
        </row>
        <row r="87">
          <cell r="I87" t="str">
            <v>$30,000-39,999</v>
          </cell>
          <cell r="J87">
            <v>37</v>
          </cell>
          <cell r="K87">
            <v>8</v>
          </cell>
          <cell r="L87">
            <v>3</v>
          </cell>
          <cell r="M87">
            <v>1</v>
          </cell>
          <cell r="N87">
            <v>9</v>
          </cell>
          <cell r="O87">
            <v>58</v>
          </cell>
          <cell r="Q87" t="str">
            <v>$30,000-39,999</v>
          </cell>
          <cell r="R87">
            <v>41</v>
          </cell>
          <cell r="S87">
            <v>10</v>
          </cell>
          <cell r="T87">
            <v>1</v>
          </cell>
          <cell r="U87">
            <v>3</v>
          </cell>
          <cell r="V87">
            <v>8</v>
          </cell>
          <cell r="W87">
            <v>63</v>
          </cell>
          <cell r="AG87" t="str">
            <v>$30,000-39,999</v>
          </cell>
          <cell r="AH87">
            <v>312</v>
          </cell>
          <cell r="AI87">
            <v>167</v>
          </cell>
          <cell r="AJ87">
            <v>41</v>
          </cell>
          <cell r="AK87">
            <v>12</v>
          </cell>
          <cell r="AL87">
            <v>0</v>
          </cell>
          <cell r="AM87">
            <v>532</v>
          </cell>
          <cell r="AO87" t="str">
            <v>$30,000-39,999</v>
          </cell>
          <cell r="AP87">
            <v>342</v>
          </cell>
          <cell r="AQ87">
            <v>196</v>
          </cell>
          <cell r="AR87">
            <v>44</v>
          </cell>
          <cell r="AS87">
            <v>11</v>
          </cell>
          <cell r="AT87">
            <v>0</v>
          </cell>
          <cell r="AU87">
            <v>593</v>
          </cell>
        </row>
        <row r="88">
          <cell r="I88" t="str">
            <v>$40,000-49,999</v>
          </cell>
          <cell r="J88">
            <v>38</v>
          </cell>
          <cell r="K88">
            <v>14</v>
          </cell>
          <cell r="L88">
            <v>2</v>
          </cell>
          <cell r="M88">
            <v>1</v>
          </cell>
          <cell r="N88">
            <v>12</v>
          </cell>
          <cell r="O88">
            <v>67</v>
          </cell>
          <cell r="Q88" t="str">
            <v>$40,000-49,999</v>
          </cell>
          <cell r="R88">
            <v>46</v>
          </cell>
          <cell r="S88">
            <v>11</v>
          </cell>
          <cell r="T88">
            <v>3</v>
          </cell>
          <cell r="U88">
            <v>2</v>
          </cell>
          <cell r="V88">
            <v>11</v>
          </cell>
          <cell r="W88">
            <v>73</v>
          </cell>
          <cell r="AG88" t="str">
            <v>$40,000-49,999</v>
          </cell>
          <cell r="AH88">
            <v>146</v>
          </cell>
          <cell r="AI88">
            <v>178</v>
          </cell>
          <cell r="AJ88">
            <v>56</v>
          </cell>
          <cell r="AK88">
            <v>3</v>
          </cell>
          <cell r="AL88">
            <v>16</v>
          </cell>
          <cell r="AM88">
            <v>399</v>
          </cell>
          <cell r="AO88" t="str">
            <v>$40,000-49,999</v>
          </cell>
          <cell r="AP88">
            <v>169</v>
          </cell>
          <cell r="AQ88">
            <v>181</v>
          </cell>
          <cell r="AR88">
            <v>61</v>
          </cell>
          <cell r="AS88">
            <v>4</v>
          </cell>
          <cell r="AT88">
            <v>13</v>
          </cell>
          <cell r="AU88">
            <v>428</v>
          </cell>
        </row>
        <row r="89">
          <cell r="I89" t="str">
            <v>$50,000-59,999</v>
          </cell>
          <cell r="J89">
            <v>15</v>
          </cell>
          <cell r="K89">
            <v>5</v>
          </cell>
          <cell r="L89">
            <v>3</v>
          </cell>
          <cell r="M89">
            <v>2</v>
          </cell>
          <cell r="N89">
            <v>13</v>
          </cell>
          <cell r="O89">
            <v>38</v>
          </cell>
          <cell r="Q89" t="str">
            <v>$50,000-59,999</v>
          </cell>
          <cell r="R89">
            <v>17</v>
          </cell>
          <cell r="S89">
            <v>3</v>
          </cell>
          <cell r="T89">
            <v>1</v>
          </cell>
          <cell r="U89">
            <v>3</v>
          </cell>
          <cell r="V89">
            <v>13</v>
          </cell>
          <cell r="W89">
            <v>37</v>
          </cell>
          <cell r="AG89" t="str">
            <v>$50,000-59,999</v>
          </cell>
          <cell r="AH89">
            <v>50</v>
          </cell>
          <cell r="AI89">
            <v>70</v>
          </cell>
          <cell r="AJ89">
            <v>33</v>
          </cell>
          <cell r="AK89">
            <v>13</v>
          </cell>
          <cell r="AL89">
            <v>1</v>
          </cell>
          <cell r="AM89">
            <v>167</v>
          </cell>
          <cell r="AO89" t="str">
            <v>$50,000-59,999</v>
          </cell>
          <cell r="AP89">
            <v>68</v>
          </cell>
          <cell r="AQ89">
            <v>71</v>
          </cell>
          <cell r="AR89">
            <v>37</v>
          </cell>
          <cell r="AS89">
            <v>20</v>
          </cell>
          <cell r="AT89">
            <v>1</v>
          </cell>
          <cell r="AU89">
            <v>197</v>
          </cell>
        </row>
        <row r="90">
          <cell r="I90" t="str">
            <v>$60,000-74,999</v>
          </cell>
          <cell r="J90">
            <v>18</v>
          </cell>
          <cell r="K90">
            <v>3</v>
          </cell>
          <cell r="L90">
            <v>5</v>
          </cell>
          <cell r="M90">
            <v>0</v>
          </cell>
          <cell r="N90">
            <v>4</v>
          </cell>
          <cell r="O90">
            <v>30</v>
          </cell>
          <cell r="Q90" t="str">
            <v>$60,000-74,999</v>
          </cell>
          <cell r="R90">
            <v>16</v>
          </cell>
          <cell r="S90">
            <v>4</v>
          </cell>
          <cell r="T90">
            <v>5</v>
          </cell>
          <cell r="U90">
            <v>1</v>
          </cell>
          <cell r="V90">
            <v>4</v>
          </cell>
          <cell r="W90">
            <v>30</v>
          </cell>
          <cell r="AG90" t="str">
            <v>$60,000-74,999</v>
          </cell>
          <cell r="AH90">
            <v>138</v>
          </cell>
          <cell r="AI90">
            <v>169</v>
          </cell>
          <cell r="AJ90">
            <v>29</v>
          </cell>
          <cell r="AK90">
            <v>4</v>
          </cell>
          <cell r="AL90">
            <v>6</v>
          </cell>
          <cell r="AM90">
            <v>346</v>
          </cell>
          <cell r="AO90" t="str">
            <v>$60,000-74,999</v>
          </cell>
          <cell r="AP90">
            <v>164</v>
          </cell>
          <cell r="AQ90">
            <v>179</v>
          </cell>
          <cell r="AR90">
            <v>26</v>
          </cell>
          <cell r="AS90">
            <v>3</v>
          </cell>
          <cell r="AT90">
            <v>7</v>
          </cell>
          <cell r="AU90">
            <v>379</v>
          </cell>
        </row>
        <row r="91">
          <cell r="I91" t="str">
            <v>$75,000-99,999</v>
          </cell>
          <cell r="J91">
            <v>37</v>
          </cell>
          <cell r="K91">
            <v>4</v>
          </cell>
          <cell r="L91">
            <v>5</v>
          </cell>
          <cell r="M91">
            <v>4</v>
          </cell>
          <cell r="N91">
            <v>2</v>
          </cell>
          <cell r="O91">
            <v>52</v>
          </cell>
          <cell r="Q91" t="str">
            <v>$75,000-99,999</v>
          </cell>
          <cell r="R91">
            <v>39</v>
          </cell>
          <cell r="S91">
            <v>2</v>
          </cell>
          <cell r="T91">
            <v>3</v>
          </cell>
          <cell r="U91">
            <v>1</v>
          </cell>
          <cell r="V91">
            <v>4</v>
          </cell>
          <cell r="W91">
            <v>49</v>
          </cell>
          <cell r="AG91" t="str">
            <v>$75,000-99,999</v>
          </cell>
          <cell r="AH91">
            <v>72</v>
          </cell>
          <cell r="AI91">
            <v>96</v>
          </cell>
          <cell r="AJ91">
            <v>21</v>
          </cell>
          <cell r="AK91">
            <v>19</v>
          </cell>
          <cell r="AL91">
            <v>0</v>
          </cell>
          <cell r="AM91">
            <v>208</v>
          </cell>
          <cell r="AO91" t="str">
            <v>$75,000-99,999</v>
          </cell>
          <cell r="AP91">
            <v>87</v>
          </cell>
          <cell r="AQ91">
            <v>116</v>
          </cell>
          <cell r="AR91">
            <v>26</v>
          </cell>
          <cell r="AS91">
            <v>20</v>
          </cell>
          <cell r="AT91">
            <v>0</v>
          </cell>
          <cell r="AU91">
            <v>249</v>
          </cell>
        </row>
        <row r="92">
          <cell r="I92" t="str">
            <v>$100,000-124,999</v>
          </cell>
          <cell r="J92">
            <v>12</v>
          </cell>
          <cell r="K92">
            <v>2</v>
          </cell>
          <cell r="L92">
            <v>5</v>
          </cell>
          <cell r="M92">
            <v>0</v>
          </cell>
          <cell r="N92">
            <v>7</v>
          </cell>
          <cell r="O92">
            <v>26</v>
          </cell>
          <cell r="Q92" t="str">
            <v>$100,000-124,999</v>
          </cell>
          <cell r="R92">
            <v>12</v>
          </cell>
          <cell r="S92">
            <v>3</v>
          </cell>
          <cell r="T92">
            <v>0</v>
          </cell>
          <cell r="U92">
            <v>2</v>
          </cell>
          <cell r="V92">
            <v>11</v>
          </cell>
          <cell r="W92">
            <v>28</v>
          </cell>
          <cell r="AG92" t="str">
            <v>$100,000-124,999</v>
          </cell>
          <cell r="AH92">
            <v>43</v>
          </cell>
          <cell r="AI92">
            <v>53</v>
          </cell>
          <cell r="AJ92">
            <v>13</v>
          </cell>
          <cell r="AK92">
            <v>1</v>
          </cell>
          <cell r="AL92">
            <v>1</v>
          </cell>
          <cell r="AM92">
            <v>111</v>
          </cell>
          <cell r="AO92" t="str">
            <v>$100,000-124,999</v>
          </cell>
          <cell r="AP92">
            <v>67</v>
          </cell>
          <cell r="AQ92">
            <v>59</v>
          </cell>
          <cell r="AR92">
            <v>15</v>
          </cell>
          <cell r="AS92">
            <v>2</v>
          </cell>
          <cell r="AT92">
            <v>3</v>
          </cell>
          <cell r="AU92">
            <v>146</v>
          </cell>
        </row>
        <row r="93">
          <cell r="I93" t="str">
            <v>$125,000-149,999</v>
          </cell>
          <cell r="J93">
            <v>7</v>
          </cell>
          <cell r="K93">
            <v>1</v>
          </cell>
          <cell r="L93">
            <v>0</v>
          </cell>
          <cell r="M93">
            <v>2</v>
          </cell>
          <cell r="N93">
            <v>0</v>
          </cell>
          <cell r="O93">
            <v>10</v>
          </cell>
          <cell r="Q93" t="str">
            <v>$125,000-149,999</v>
          </cell>
          <cell r="R93">
            <v>7</v>
          </cell>
          <cell r="S93">
            <v>3</v>
          </cell>
          <cell r="T93">
            <v>2</v>
          </cell>
          <cell r="U93">
            <v>1</v>
          </cell>
          <cell r="V93">
            <v>2</v>
          </cell>
          <cell r="W93">
            <v>15</v>
          </cell>
          <cell r="AG93" t="str">
            <v>$125,000-149,999</v>
          </cell>
          <cell r="AH93">
            <v>22</v>
          </cell>
          <cell r="AI93">
            <v>23</v>
          </cell>
          <cell r="AJ93">
            <v>12</v>
          </cell>
          <cell r="AK93">
            <v>2</v>
          </cell>
          <cell r="AL93">
            <v>1</v>
          </cell>
          <cell r="AM93">
            <v>60</v>
          </cell>
          <cell r="AO93" t="str">
            <v>$125,000-149,999</v>
          </cell>
          <cell r="AP93">
            <v>36</v>
          </cell>
          <cell r="AQ93">
            <v>29</v>
          </cell>
          <cell r="AR93">
            <v>20</v>
          </cell>
          <cell r="AS93">
            <v>0</v>
          </cell>
          <cell r="AT93">
            <v>5</v>
          </cell>
          <cell r="AU93">
            <v>90</v>
          </cell>
        </row>
        <row r="94">
          <cell r="I94" t="str">
            <v>$150,000-199,999</v>
          </cell>
          <cell r="J94">
            <v>5</v>
          </cell>
          <cell r="K94">
            <v>2</v>
          </cell>
          <cell r="L94">
            <v>3</v>
          </cell>
          <cell r="M94">
            <v>0</v>
          </cell>
          <cell r="N94">
            <v>1</v>
          </cell>
          <cell r="O94">
            <v>11</v>
          </cell>
          <cell r="Q94" t="str">
            <v>$150,000-199,999</v>
          </cell>
          <cell r="R94">
            <v>8</v>
          </cell>
          <cell r="S94">
            <v>1</v>
          </cell>
          <cell r="T94">
            <v>3</v>
          </cell>
          <cell r="U94">
            <v>0</v>
          </cell>
          <cell r="V94">
            <v>1</v>
          </cell>
          <cell r="W94">
            <v>13</v>
          </cell>
          <cell r="AG94" t="str">
            <v>$150,000-199,999</v>
          </cell>
          <cell r="AH94">
            <v>7</v>
          </cell>
          <cell r="AI94">
            <v>14</v>
          </cell>
          <cell r="AJ94">
            <v>2</v>
          </cell>
          <cell r="AK94">
            <v>1</v>
          </cell>
          <cell r="AL94">
            <v>0</v>
          </cell>
          <cell r="AM94">
            <v>24</v>
          </cell>
          <cell r="AO94" t="str">
            <v>$150,000-199,999</v>
          </cell>
          <cell r="AP94">
            <v>18</v>
          </cell>
          <cell r="AQ94">
            <v>14</v>
          </cell>
          <cell r="AR94">
            <v>2</v>
          </cell>
          <cell r="AS94">
            <v>1</v>
          </cell>
          <cell r="AT94">
            <v>1</v>
          </cell>
          <cell r="AU94">
            <v>36</v>
          </cell>
        </row>
        <row r="95">
          <cell r="I95" t="str">
            <v>$200,000+</v>
          </cell>
          <cell r="J95">
            <v>11</v>
          </cell>
          <cell r="K95">
            <v>5</v>
          </cell>
          <cell r="L95">
            <v>1</v>
          </cell>
          <cell r="M95">
            <v>1</v>
          </cell>
          <cell r="N95">
            <v>1</v>
          </cell>
          <cell r="O95">
            <v>19</v>
          </cell>
          <cell r="Q95" t="str">
            <v>$200,000+</v>
          </cell>
          <cell r="R95">
            <v>19</v>
          </cell>
          <cell r="S95">
            <v>2</v>
          </cell>
          <cell r="T95">
            <v>3</v>
          </cell>
          <cell r="U95">
            <v>2</v>
          </cell>
          <cell r="V95">
            <v>1</v>
          </cell>
          <cell r="W95">
            <v>27</v>
          </cell>
          <cell r="AG95" t="str">
            <v>$200,000+</v>
          </cell>
          <cell r="AH95">
            <v>25</v>
          </cell>
          <cell r="AI95">
            <v>23</v>
          </cell>
          <cell r="AJ95">
            <v>16</v>
          </cell>
          <cell r="AK95">
            <v>1</v>
          </cell>
          <cell r="AL95">
            <v>1</v>
          </cell>
          <cell r="AM95">
            <v>66</v>
          </cell>
          <cell r="AO95" t="str">
            <v>$200,000+</v>
          </cell>
          <cell r="AP95">
            <v>47</v>
          </cell>
          <cell r="AQ95">
            <v>46</v>
          </cell>
          <cell r="AR95">
            <v>14</v>
          </cell>
          <cell r="AS95">
            <v>2</v>
          </cell>
          <cell r="AT95">
            <v>0</v>
          </cell>
          <cell r="AU95">
            <v>109</v>
          </cell>
        </row>
      </sheetData>
      <sheetData sheetId="72"/>
      <sheetData sheetId="73"/>
      <sheetData sheetId="74"/>
      <sheetData sheetId="75"/>
      <sheetData sheetId="76"/>
      <sheetData sheetId="77">
        <row r="5">
          <cell r="G5">
            <v>330.303537602571</v>
          </cell>
          <cell r="L5">
            <v>0</v>
          </cell>
        </row>
      </sheetData>
      <sheetData sheetId="78"/>
      <sheetData sheetId="79">
        <row r="2">
          <cell r="K2">
            <v>1</v>
          </cell>
          <cell r="L2">
            <v>2</v>
          </cell>
          <cell r="M2">
            <v>3</v>
          </cell>
          <cell r="N2">
            <v>4</v>
          </cell>
          <cell r="O2">
            <v>5</v>
          </cell>
          <cell r="P2">
            <v>6</v>
          </cell>
          <cell r="Q2">
            <v>7</v>
          </cell>
          <cell r="R2">
            <v>8</v>
          </cell>
          <cell r="S2">
            <v>9</v>
          </cell>
          <cell r="T2">
            <v>10</v>
          </cell>
          <cell r="U2">
            <v>11</v>
          </cell>
          <cell r="V2">
            <v>12</v>
          </cell>
          <cell r="W2">
            <v>13</v>
          </cell>
          <cell r="X2">
            <v>14</v>
          </cell>
          <cell r="Y2">
            <v>15</v>
          </cell>
          <cell r="Z2">
            <v>16</v>
          </cell>
          <cell r="AA2">
            <v>17</v>
          </cell>
          <cell r="AB2">
            <v>18</v>
          </cell>
          <cell r="AC2">
            <v>19</v>
          </cell>
          <cell r="AD2">
            <v>20</v>
          </cell>
        </row>
        <row r="3">
          <cell r="K3" t="str">
            <v>Data Slice</v>
          </cell>
          <cell r="L3" t="str">
            <v>Administration</v>
          </cell>
          <cell r="M3" t="str">
            <v>Supportive Services</v>
          </cell>
          <cell r="N3" t="str">
            <v>GroundLease</v>
          </cell>
          <cell r="O3" t="str">
            <v>Repairs and Mainenance</v>
          </cell>
          <cell r="P3" t="str">
            <v>Operating</v>
          </cell>
          <cell r="Q3" t="str">
            <v>Utilities</v>
          </cell>
          <cell r="R3" t="str">
            <v>Payroll</v>
          </cell>
          <cell r="S3" t="str">
            <v>Management Fee</v>
          </cell>
          <cell r="T3" t="str">
            <v>Property Insurance</v>
          </cell>
          <cell r="U3" t="str">
            <v>Real Estate Taxes</v>
          </cell>
          <cell r="V3" t="str">
            <v>Reserves</v>
          </cell>
          <cell r="W3" t="str">
            <v>Units</v>
          </cell>
          <cell r="X3" t="str">
            <v>AgefromYearBuilt</v>
          </cell>
          <cell r="Y3" t="str">
            <v>OtherMiscIncome2</v>
          </cell>
          <cell r="Z3" t="str">
            <v>RentalIncome36</v>
          </cell>
          <cell r="AA3" t="str">
            <v>VacancyLoss37</v>
          </cell>
          <cell r="AB3" t="str">
            <v>Counts</v>
          </cell>
          <cell r="AC3" t="str">
            <v>Total Expenses</v>
          </cell>
          <cell r="AD3" t="str">
            <v>Type2</v>
          </cell>
        </row>
        <row r="4">
          <cell r="K4">
            <v>43466</v>
          </cell>
          <cell r="L4">
            <v>761.26538461538451</v>
          </cell>
          <cell r="M4">
            <v>0</v>
          </cell>
          <cell r="N4">
            <v>0</v>
          </cell>
          <cell r="O4">
            <v>1004.542913608131</v>
          </cell>
          <cell r="P4">
            <v>276.13827586206901</v>
          </cell>
          <cell r="Q4">
            <v>901.875</v>
          </cell>
          <cell r="R4">
            <v>1451.069803600655</v>
          </cell>
          <cell r="S4">
            <v>650.26781609195405</v>
          </cell>
          <cell r="T4">
            <v>342.86803846153839</v>
          </cell>
          <cell r="U4">
            <v>15.15625</v>
          </cell>
          <cell r="V4" t="str">
            <v>N/A</v>
          </cell>
          <cell r="W4">
            <v>158618</v>
          </cell>
          <cell r="X4">
            <v>10</v>
          </cell>
          <cell r="Y4">
            <v>-188.5780612244898</v>
          </cell>
          <cell r="Z4">
            <v>-9201.2619047619046</v>
          </cell>
          <cell r="AA4">
            <v>246.8821392963965</v>
          </cell>
          <cell r="AB4">
            <v>1508</v>
          </cell>
          <cell r="AC4">
            <v>5403.1834822397313</v>
          </cell>
          <cell r="AD4">
            <v>43466</v>
          </cell>
        </row>
        <row r="5">
          <cell r="K5" t="str">
            <v>A</v>
          </cell>
          <cell r="L5">
            <v>1139.847826086957</v>
          </cell>
          <cell r="M5">
            <v>0</v>
          </cell>
          <cell r="N5">
            <v>0</v>
          </cell>
          <cell r="O5">
            <v>1092.1315789473681</v>
          </cell>
          <cell r="P5">
            <v>377.16666666666669</v>
          </cell>
          <cell r="Q5">
            <v>1075.4489795918371</v>
          </cell>
          <cell r="R5">
            <v>1527.105263157895</v>
          </cell>
          <cell r="S5">
            <v>768</v>
          </cell>
          <cell r="T5">
            <v>418.58536585365852</v>
          </cell>
          <cell r="U5">
            <v>10.09090909090909</v>
          </cell>
          <cell r="V5" t="str">
            <v>N/A</v>
          </cell>
          <cell r="W5">
            <v>10690</v>
          </cell>
          <cell r="X5">
            <v>9</v>
          </cell>
          <cell r="Y5">
            <v>-161.7222222222222</v>
          </cell>
          <cell r="Z5">
            <v>-9473.4444444444453</v>
          </cell>
          <cell r="AA5">
            <v>233.28</v>
          </cell>
          <cell r="AB5">
            <v>303</v>
          </cell>
          <cell r="AC5">
            <v>6408.3765893952914</v>
          </cell>
          <cell r="AD5" t="str">
            <v>A</v>
          </cell>
        </row>
        <row r="6">
          <cell r="K6" t="str">
            <v>B</v>
          </cell>
          <cell r="L6">
            <v>814.09999999999991</v>
          </cell>
          <cell r="M6">
            <v>0</v>
          </cell>
          <cell r="N6">
            <v>0</v>
          </cell>
          <cell r="O6">
            <v>1019.55</v>
          </cell>
          <cell r="P6">
            <v>273.52439024390242</v>
          </cell>
          <cell r="Q6">
            <v>917.7</v>
          </cell>
          <cell r="R6">
            <v>1486.327868852459</v>
          </cell>
          <cell r="S6">
            <v>653.16161616161617</v>
          </cell>
          <cell r="T6">
            <v>311.57142857142861</v>
          </cell>
          <cell r="U6">
            <v>0</v>
          </cell>
          <cell r="V6" t="str">
            <v>N/A</v>
          </cell>
          <cell r="W6">
            <v>44316</v>
          </cell>
          <cell r="X6">
            <v>9</v>
          </cell>
          <cell r="Y6">
            <v>-178.88888888888891</v>
          </cell>
          <cell r="Z6">
            <v>-8712.0864197530864</v>
          </cell>
          <cell r="AA6">
            <v>207.7901234567901</v>
          </cell>
          <cell r="AB6">
            <v>615</v>
          </cell>
          <cell r="AC6">
            <v>5475.9353038294057</v>
          </cell>
          <cell r="AD6" t="str">
            <v>B</v>
          </cell>
        </row>
        <row r="7">
          <cell r="K7" t="str">
            <v>C</v>
          </cell>
          <cell r="L7">
            <v>635.7478991596638</v>
          </cell>
          <cell r="M7">
            <v>0</v>
          </cell>
          <cell r="N7">
            <v>0</v>
          </cell>
          <cell r="O7">
            <v>985.75000000000011</v>
          </cell>
          <cell r="P7">
            <v>240.08928571428569</v>
          </cell>
          <cell r="Q7">
            <v>830.9223300970873</v>
          </cell>
          <cell r="R7">
            <v>1394.3314285714289</v>
          </cell>
          <cell r="S7">
            <v>602.59638554216872</v>
          </cell>
          <cell r="T7">
            <v>338.55</v>
          </cell>
          <cell r="U7">
            <v>31.35532994923858</v>
          </cell>
          <cell r="V7" t="str">
            <v>N/A</v>
          </cell>
          <cell r="W7">
            <v>59249</v>
          </cell>
          <cell r="X7">
            <v>11</v>
          </cell>
          <cell r="Y7">
            <v>-214.1328125</v>
          </cell>
          <cell r="Z7">
            <v>-9689.126666666667</v>
          </cell>
          <cell r="AA7">
            <v>287.39090909090908</v>
          </cell>
          <cell r="AB7">
            <v>425</v>
          </cell>
          <cell r="AC7">
            <v>5059.3426590338731</v>
          </cell>
          <cell r="AD7" t="str">
            <v>C</v>
          </cell>
        </row>
        <row r="8">
          <cell r="K8" t="str">
            <v>D</v>
          </cell>
          <cell r="L8">
            <v>589.24537037037032</v>
          </cell>
          <cell r="M8">
            <v>0</v>
          </cell>
          <cell r="N8">
            <v>0</v>
          </cell>
          <cell r="O8">
            <v>887.90873015873012</v>
          </cell>
          <cell r="P8">
            <v>259.15199999999999</v>
          </cell>
          <cell r="Q8">
            <v>827.96111111111111</v>
          </cell>
          <cell r="R8">
            <v>1331.401515151515</v>
          </cell>
          <cell r="S8">
            <v>510.30416666666667</v>
          </cell>
          <cell r="T8">
            <v>327.23684210526318</v>
          </cell>
          <cell r="U8">
            <v>30.992000000000001</v>
          </cell>
          <cell r="V8" t="str">
            <v>N/A</v>
          </cell>
          <cell r="W8">
            <v>42519</v>
          </cell>
          <cell r="X8">
            <v>12</v>
          </cell>
          <cell r="Y8">
            <v>-325.36693548387098</v>
          </cell>
          <cell r="Z8">
            <v>-10353.758139534881</v>
          </cell>
          <cell r="AA8">
            <v>568.66666666666663</v>
          </cell>
          <cell r="AB8">
            <v>163</v>
          </cell>
          <cell r="AC8">
            <v>4764.2017355636572</v>
          </cell>
          <cell r="AD8" t="str">
            <v>D</v>
          </cell>
        </row>
        <row r="9">
          <cell r="K9" t="str">
            <v>E</v>
          </cell>
          <cell r="L9">
            <v>648.27401618369186</v>
          </cell>
          <cell r="M9">
            <v>0</v>
          </cell>
          <cell r="N9">
            <v>0</v>
          </cell>
          <cell r="O9">
            <v>547.69428316971278</v>
          </cell>
          <cell r="P9">
            <v>350.10761281445542</v>
          </cell>
          <cell r="Q9">
            <v>790.15638411333691</v>
          </cell>
          <cell r="R9">
            <v>1365.4180265311591</v>
          </cell>
          <cell r="S9">
            <v>600.13133627692582</v>
          </cell>
          <cell r="T9">
            <v>474.31800930155799</v>
          </cell>
          <cell r="U9">
            <v>0</v>
          </cell>
          <cell r="V9" t="str">
            <v>N/A</v>
          </cell>
          <cell r="W9">
            <v>1844</v>
          </cell>
          <cell r="X9">
            <v>38.5</v>
          </cell>
          <cell r="Y9">
            <v>-210.21043349434521</v>
          </cell>
          <cell r="Z9">
            <v>-8887.2871555748079</v>
          </cell>
          <cell r="AA9">
            <v>82.07908447722113</v>
          </cell>
          <cell r="AB9">
            <v>2</v>
          </cell>
          <cell r="AC9">
            <v>4776.0996683908406</v>
          </cell>
          <cell r="AD9" t="str">
            <v>E</v>
          </cell>
        </row>
        <row r="10">
          <cell r="K10" t="str">
            <v>Central</v>
          </cell>
          <cell r="L10">
            <v>723.56666666666649</v>
          </cell>
          <cell r="M10">
            <v>0</v>
          </cell>
          <cell r="N10">
            <v>0</v>
          </cell>
          <cell r="O10">
            <v>737.41666666666674</v>
          </cell>
          <cell r="P10">
            <v>343.84375</v>
          </cell>
          <cell r="Q10">
            <v>826.7638888888888</v>
          </cell>
          <cell r="R10">
            <v>2043.416666666667</v>
          </cell>
          <cell r="S10">
            <v>728.66176470588232</v>
          </cell>
          <cell r="T10">
            <v>258.12307692307701</v>
          </cell>
          <cell r="U10">
            <v>258.70588235294122</v>
          </cell>
          <cell r="V10" t="str">
            <v>N/A</v>
          </cell>
          <cell r="W10">
            <v>562</v>
          </cell>
          <cell r="X10">
            <v>10</v>
          </cell>
          <cell r="Y10">
            <v>-81.838235294117652</v>
          </cell>
          <cell r="Z10">
            <v>-8716.2000000000007</v>
          </cell>
          <cell r="AA10">
            <v>545.64705882352939</v>
          </cell>
          <cell r="AB10">
            <v>7</v>
          </cell>
          <cell r="AC10">
            <v>5920.4983628707887</v>
          </cell>
          <cell r="AD10" t="str">
            <v>Central</v>
          </cell>
        </row>
        <row r="11">
          <cell r="K11" t="str">
            <v>MidAtlantic</v>
          </cell>
          <cell r="L11">
            <v>895.08677130044839</v>
          </cell>
          <cell r="M11">
            <v>0</v>
          </cell>
          <cell r="N11">
            <v>0</v>
          </cell>
          <cell r="O11">
            <v>1274.2441217798601</v>
          </cell>
          <cell r="P11">
            <v>297.64932584269661</v>
          </cell>
          <cell r="Q11">
            <v>1086.900980392157</v>
          </cell>
          <cell r="R11">
            <v>2102.3044590643281</v>
          </cell>
          <cell r="S11">
            <v>675.16329284750327</v>
          </cell>
          <cell r="T11">
            <v>468.34225317693063</v>
          </cell>
          <cell r="U11">
            <v>0</v>
          </cell>
          <cell r="V11" t="str">
            <v>N/A</v>
          </cell>
          <cell r="W11">
            <v>8221</v>
          </cell>
          <cell r="X11">
            <v>12</v>
          </cell>
          <cell r="Y11">
            <v>-199.45641025641029</v>
          </cell>
          <cell r="Z11">
            <v>-8290.2693142192948</v>
          </cell>
          <cell r="AA11">
            <v>54.933636363636367</v>
          </cell>
          <cell r="AB11">
            <v>104</v>
          </cell>
          <cell r="AC11">
            <v>6799.6912044039218</v>
          </cell>
          <cell r="AD11" t="str">
            <v>MidAtlantic</v>
          </cell>
        </row>
        <row r="12">
          <cell r="K12" t="str">
            <v>Midwest</v>
          </cell>
          <cell r="L12">
            <v>642.00833333333333</v>
          </cell>
          <cell r="M12">
            <v>0</v>
          </cell>
          <cell r="N12">
            <v>0</v>
          </cell>
          <cell r="O12">
            <v>781.57558139534876</v>
          </cell>
          <cell r="P12">
            <v>190.22499999999999</v>
          </cell>
          <cell r="Q12">
            <v>913.32258064516122</v>
          </cell>
          <cell r="R12">
            <v>1454.6353070175439</v>
          </cell>
          <cell r="S12">
            <v>699.66679841897235</v>
          </cell>
          <cell r="T12">
            <v>290.20172413793102</v>
          </cell>
          <cell r="U12">
            <v>0</v>
          </cell>
          <cell r="V12" t="str">
            <v>N/A</v>
          </cell>
          <cell r="W12">
            <v>5954</v>
          </cell>
          <cell r="X12">
            <v>9</v>
          </cell>
          <cell r="Y12">
            <v>-161.0389211886305</v>
          </cell>
          <cell r="Z12">
            <v>-7483.9556962025317</v>
          </cell>
          <cell r="AA12">
            <v>355.39251207729473</v>
          </cell>
          <cell r="AB12">
            <v>110</v>
          </cell>
          <cell r="AC12">
            <v>4971.63532494829</v>
          </cell>
          <cell r="AD12" t="str">
            <v>Midwest</v>
          </cell>
        </row>
        <row r="13">
          <cell r="K13" t="str">
            <v>Mountain</v>
          </cell>
          <cell r="L13">
            <v>1030.768421052632</v>
          </cell>
          <cell r="M13">
            <v>0</v>
          </cell>
          <cell r="N13">
            <v>0</v>
          </cell>
          <cell r="O13">
            <v>1271</v>
          </cell>
          <cell r="P13">
            <v>280.1875</v>
          </cell>
          <cell r="Q13">
            <v>838.9</v>
          </cell>
          <cell r="R13">
            <v>1313.1428571428571</v>
          </cell>
          <cell r="S13">
            <v>751.82233502538077</v>
          </cell>
          <cell r="T13">
            <v>398.8235294117647</v>
          </cell>
          <cell r="U13">
            <v>0</v>
          </cell>
          <cell r="V13" t="str">
            <v>N/A</v>
          </cell>
          <cell r="W13">
            <v>1808</v>
          </cell>
          <cell r="X13">
            <v>6</v>
          </cell>
          <cell r="Y13">
            <v>-169.05</v>
          </cell>
          <cell r="Z13">
            <v>-9857.5208333333339</v>
          </cell>
          <cell r="AA13">
            <v>269.82499999999999</v>
          </cell>
          <cell r="AB13">
            <v>21</v>
          </cell>
          <cell r="AC13">
            <v>5884.6446426326347</v>
          </cell>
          <cell r="AD13" t="str">
            <v>Mountain</v>
          </cell>
        </row>
        <row r="14">
          <cell r="K14" t="str">
            <v>NewYork</v>
          </cell>
          <cell r="L14">
            <v>846.99298245614034</v>
          </cell>
          <cell r="M14">
            <v>0</v>
          </cell>
          <cell r="N14">
            <v>0</v>
          </cell>
          <cell r="O14">
            <v>1185.6911764705881</v>
          </cell>
          <cell r="P14">
            <v>306.30246422893481</v>
          </cell>
          <cell r="Q14">
            <v>1074.5</v>
          </cell>
          <cell r="R14">
            <v>1610.1002239641659</v>
          </cell>
          <cell r="S14">
            <v>972.74824660633476</v>
          </cell>
          <cell r="T14">
            <v>573.82166790766939</v>
          </cell>
          <cell r="U14">
            <v>0</v>
          </cell>
          <cell r="V14" t="str">
            <v>N/A</v>
          </cell>
          <cell r="W14">
            <v>4347</v>
          </cell>
          <cell r="X14">
            <v>10.5</v>
          </cell>
          <cell r="Y14">
            <v>115.4361005778259</v>
          </cell>
          <cell r="Z14">
            <v>8502.8428571428558</v>
          </cell>
          <cell r="AA14">
            <v>131.34042553191489</v>
          </cell>
          <cell r="AB14">
            <v>38</v>
          </cell>
          <cell r="AC14">
            <v>6570.1567616338334</v>
          </cell>
          <cell r="AD14" t="str">
            <v>NewYork</v>
          </cell>
        </row>
        <row r="15">
          <cell r="K15" t="str">
            <v>Northeast</v>
          </cell>
          <cell r="L15">
            <v>1034.963377192983</v>
          </cell>
          <cell r="M15">
            <v>0</v>
          </cell>
          <cell r="N15">
            <v>0</v>
          </cell>
          <cell r="O15">
            <v>2090.3528138528141</v>
          </cell>
          <cell r="P15">
            <v>289.00984848484848</v>
          </cell>
          <cell r="Q15">
            <v>1616.1377298444129</v>
          </cell>
          <cell r="R15">
            <v>1899.276041666667</v>
          </cell>
          <cell r="S15">
            <v>695.33028017241372</v>
          </cell>
          <cell r="T15">
            <v>588.97453703703707</v>
          </cell>
          <cell r="U15">
            <v>0</v>
          </cell>
          <cell r="V15" t="str">
            <v>N/A</v>
          </cell>
          <cell r="W15">
            <v>1197</v>
          </cell>
          <cell r="X15">
            <v>9.5</v>
          </cell>
          <cell r="Y15">
            <v>-114.51384535005219</v>
          </cell>
          <cell r="Z15">
            <v>-8123.2446153846158</v>
          </cell>
          <cell r="AA15">
            <v>134.88358085808579</v>
          </cell>
          <cell r="AB15">
            <v>18</v>
          </cell>
          <cell r="AC15">
            <v>8214.0446282511748</v>
          </cell>
          <cell r="AD15" t="str">
            <v>Northeast</v>
          </cell>
        </row>
        <row r="16">
          <cell r="K16" t="str">
            <v>Northwest</v>
          </cell>
          <cell r="L16">
            <v>723.22654462242576</v>
          </cell>
          <cell r="M16">
            <v>0</v>
          </cell>
          <cell r="N16">
            <v>0</v>
          </cell>
          <cell r="O16">
            <v>1078.453289473684</v>
          </cell>
          <cell r="P16">
            <v>355.50478904267038</v>
          </cell>
          <cell r="Q16">
            <v>975.33808962264152</v>
          </cell>
          <cell r="R16">
            <v>1338.1763906581739</v>
          </cell>
          <cell r="S16">
            <v>576.74042553191487</v>
          </cell>
          <cell r="T16">
            <v>197.19707971586419</v>
          </cell>
          <cell r="U16">
            <v>0</v>
          </cell>
          <cell r="V16" t="str">
            <v>N/A</v>
          </cell>
          <cell r="W16">
            <v>5416</v>
          </cell>
          <cell r="X16">
            <v>6.5</v>
          </cell>
          <cell r="Y16">
            <v>-139.69999999999999</v>
          </cell>
          <cell r="Z16">
            <v>-8542.8139097744352</v>
          </cell>
          <cell r="AA16">
            <v>234.48203111031651</v>
          </cell>
          <cell r="AB16">
            <v>44</v>
          </cell>
          <cell r="AC16">
            <v>5244.6366086673761</v>
          </cell>
          <cell r="AD16" t="str">
            <v>Northwest</v>
          </cell>
        </row>
        <row r="17">
          <cell r="K17" t="str">
            <v>Southeast</v>
          </cell>
          <cell r="L17">
            <v>520.92105263157896</v>
          </cell>
          <cell r="M17">
            <v>0</v>
          </cell>
          <cell r="N17">
            <v>0</v>
          </cell>
          <cell r="O17">
            <v>737.0151515151515</v>
          </cell>
          <cell r="P17">
            <v>202.1546391752577</v>
          </cell>
          <cell r="Q17">
            <v>608.23958333333337</v>
          </cell>
          <cell r="R17">
            <v>1277.714285714286</v>
          </cell>
          <cell r="S17">
            <v>501.62886597938137</v>
          </cell>
          <cell r="T17">
            <v>439.26875000000001</v>
          </cell>
          <cell r="U17">
            <v>0</v>
          </cell>
          <cell r="V17" t="str">
            <v>N/A</v>
          </cell>
          <cell r="W17">
            <v>10478</v>
          </cell>
          <cell r="X17">
            <v>8</v>
          </cell>
          <cell r="Y17">
            <v>-249.927374301676</v>
          </cell>
          <cell r="Z17">
            <v>-8878.3624999999993</v>
          </cell>
          <cell r="AA17">
            <v>411.5</v>
          </cell>
          <cell r="AB17">
            <v>77</v>
          </cell>
          <cell r="AC17">
            <v>4286.9423283489887</v>
          </cell>
          <cell r="AD17" t="str">
            <v>Southeast</v>
          </cell>
        </row>
        <row r="18">
          <cell r="K18" t="str">
            <v>Southwest</v>
          </cell>
          <cell r="L18">
            <v>705.19018817204301</v>
          </cell>
          <cell r="M18">
            <v>0</v>
          </cell>
          <cell r="N18">
            <v>0</v>
          </cell>
          <cell r="O18">
            <v>990.75512820512824</v>
          </cell>
          <cell r="P18">
            <v>226.88593750000001</v>
          </cell>
          <cell r="Q18">
            <v>766.99151234567898</v>
          </cell>
          <cell r="R18">
            <v>1329.17625</v>
          </cell>
          <cell r="S18">
            <v>458.8614766081871</v>
          </cell>
          <cell r="T18">
            <v>375.51030290102392</v>
          </cell>
          <cell r="U18">
            <v>509.24726890756301</v>
          </cell>
          <cell r="V18" t="str">
            <v>N/A</v>
          </cell>
          <cell r="W18">
            <v>51211</v>
          </cell>
          <cell r="X18">
            <v>9</v>
          </cell>
          <cell r="Y18">
            <v>-241.13070175438591</v>
          </cell>
          <cell r="Z18">
            <v>-9105.5192403177753</v>
          </cell>
          <cell r="AA18">
            <v>665.90694930069935</v>
          </cell>
          <cell r="AB18">
            <v>356</v>
          </cell>
          <cell r="AC18">
            <v>5362.6180646396242</v>
          </cell>
          <cell r="AD18" t="str">
            <v>Southwest</v>
          </cell>
        </row>
        <row r="19">
          <cell r="K19" t="str">
            <v>Territory</v>
          </cell>
          <cell r="L19">
            <v>364.83333333333331</v>
          </cell>
          <cell r="M19">
            <v>0</v>
          </cell>
          <cell r="N19">
            <v>0</v>
          </cell>
          <cell r="O19">
            <v>670.94696969696963</v>
          </cell>
          <cell r="P19">
            <v>306.92424242424238</v>
          </cell>
          <cell r="Q19">
            <v>337.56989247311827</v>
          </cell>
          <cell r="R19">
            <v>1056.6375</v>
          </cell>
          <cell r="S19">
            <v>751.0916666666667</v>
          </cell>
          <cell r="T19">
            <v>325.17567567567568</v>
          </cell>
          <cell r="U19">
            <v>0</v>
          </cell>
          <cell r="V19" t="str">
            <v>N/A</v>
          </cell>
          <cell r="W19">
            <v>1077</v>
          </cell>
          <cell r="X19">
            <v>5</v>
          </cell>
          <cell r="Y19">
            <v>-42.783333333333331</v>
          </cell>
          <cell r="Z19">
            <v>-5684.712121212121</v>
          </cell>
          <cell r="AA19">
            <v>123.1258278145695</v>
          </cell>
          <cell r="AB19">
            <v>9</v>
          </cell>
          <cell r="AC19">
            <v>3813.1792802700061</v>
          </cell>
          <cell r="AD19" t="str">
            <v>Territory</v>
          </cell>
        </row>
        <row r="20">
          <cell r="K20" t="str">
            <v>West</v>
          </cell>
          <cell r="L20">
            <v>846.58937198067633</v>
          </cell>
          <cell r="M20">
            <v>0</v>
          </cell>
          <cell r="N20">
            <v>0</v>
          </cell>
          <cell r="O20">
            <v>1054.42792302106</v>
          </cell>
          <cell r="P20">
            <v>360.4304347826087</v>
          </cell>
          <cell r="Q20">
            <v>971.76388888888891</v>
          </cell>
          <cell r="R20">
            <v>1514.2437500000001</v>
          </cell>
          <cell r="S20">
            <v>745.51813725490194</v>
          </cell>
          <cell r="T20">
            <v>290.83778587330499</v>
          </cell>
          <cell r="U20">
            <v>11.48928571428571</v>
          </cell>
          <cell r="V20" t="str">
            <v>N/A</v>
          </cell>
          <cell r="W20">
            <v>67545</v>
          </cell>
          <cell r="X20">
            <v>11</v>
          </cell>
          <cell r="Y20">
            <v>-179.9133928571429</v>
          </cell>
          <cell r="Z20">
            <v>-10334.431938775509</v>
          </cell>
          <cell r="AA20">
            <v>168.7571428571429</v>
          </cell>
          <cell r="AB20">
            <v>712</v>
          </cell>
          <cell r="AC20">
            <v>5795.3005775157271</v>
          </cell>
          <cell r="AD20" t="str">
            <v>West</v>
          </cell>
        </row>
        <row r="21">
          <cell r="K21" t="str">
            <v>Aq Rehab N</v>
          </cell>
          <cell r="L21">
            <v>750.46315789473692</v>
          </cell>
          <cell r="M21">
            <v>0</v>
          </cell>
          <cell r="N21">
            <v>0</v>
          </cell>
          <cell r="O21">
            <v>986.33707865168537</v>
          </cell>
          <cell r="P21">
            <v>273.45714285714291</v>
          </cell>
          <cell r="Q21">
            <v>901.75</v>
          </cell>
          <cell r="R21">
            <v>1438.833333333333</v>
          </cell>
          <cell r="S21">
            <v>642.75555555555559</v>
          </cell>
          <cell r="T21">
            <v>342.68799999999999</v>
          </cell>
          <cell r="U21">
            <v>17.37037037037037</v>
          </cell>
          <cell r="V21" t="str">
            <v>N/A</v>
          </cell>
          <cell r="W21">
            <v>144120</v>
          </cell>
          <cell r="X21">
            <v>9</v>
          </cell>
          <cell r="Y21">
            <v>-188.25</v>
          </cell>
          <cell r="Z21">
            <v>-9156.7678571428569</v>
          </cell>
          <cell r="AA21">
            <v>244.36111111111109</v>
          </cell>
          <cell r="AB21">
            <v>1383</v>
          </cell>
          <cell r="AC21">
            <v>5353.6546386628252</v>
          </cell>
          <cell r="AD21" t="str">
            <v>Aq Rehab N</v>
          </cell>
        </row>
        <row r="22">
          <cell r="K22" t="str">
            <v>Aq Rehab Y</v>
          </cell>
          <cell r="L22">
            <v>889.9</v>
          </cell>
          <cell r="M22">
            <v>0</v>
          </cell>
          <cell r="N22">
            <v>0</v>
          </cell>
          <cell r="O22">
            <v>1134.3125</v>
          </cell>
          <cell r="P22">
            <v>307.59937888198749</v>
          </cell>
          <cell r="Q22">
            <v>913.11999999999989</v>
          </cell>
          <cell r="R22">
            <v>1600.6428571428571</v>
          </cell>
          <cell r="S22">
            <v>719.28125</v>
          </cell>
          <cell r="T22">
            <v>343.78125</v>
          </cell>
          <cell r="U22">
            <v>0</v>
          </cell>
          <cell r="V22" t="str">
            <v>N/A</v>
          </cell>
          <cell r="W22">
            <v>14498</v>
          </cell>
          <cell r="X22">
            <v>38</v>
          </cell>
          <cell r="Y22">
            <v>-205.2</v>
          </cell>
          <cell r="Z22">
            <v>-9788.5416666666661</v>
          </cell>
          <cell r="AA22">
            <v>269.10714285714278</v>
          </cell>
          <cell r="AB22">
            <v>125</v>
          </cell>
          <cell r="AC22">
            <v>5908.6372360248442</v>
          </cell>
          <cell r="AD22" t="str">
            <v>Aq Rehab Y</v>
          </cell>
        </row>
      </sheetData>
      <sheetData sheetId="80">
        <row r="5">
          <cell r="AI5" t="str">
            <v/>
          </cell>
        </row>
        <row r="6">
          <cell r="AI6" t="str">
            <v/>
          </cell>
        </row>
        <row r="7">
          <cell r="AI7" t="str">
            <v/>
          </cell>
        </row>
        <row r="8">
          <cell r="AI8" t="str">
            <v/>
          </cell>
        </row>
        <row r="9">
          <cell r="AI9" t="str">
            <v/>
          </cell>
        </row>
        <row r="10">
          <cell r="AI10" t="str">
            <v/>
          </cell>
        </row>
        <row r="11">
          <cell r="AI11" t="str">
            <v/>
          </cell>
        </row>
        <row r="20">
          <cell r="D20" t="str">
            <v>Lucas Avenue And Swigert Street</v>
          </cell>
          <cell r="E20" t="str">
            <v>2023-10-03</v>
          </cell>
          <cell r="F20" t="str">
            <v>178</v>
          </cell>
          <cell r="G20" t="str">
            <v>21.24</v>
          </cell>
          <cell r="H20" t="str">
            <v>1550000</v>
          </cell>
          <cell r="I20">
            <v>8707.8651685393252</v>
          </cell>
          <cell r="L20" t="str">
            <v>Lucas Avenue And Swigert Street</v>
          </cell>
          <cell r="M20" t="str">
            <v>Irregular</v>
          </cell>
          <cell r="N20" t="str">
            <v>Level</v>
          </cell>
          <cell r="O20" t="str">
            <v>Unzoned</v>
          </cell>
          <cell r="Q20" t="str">
            <v>n/a</v>
          </cell>
          <cell r="R20" t="str">
            <v>Market-Oriented Debt</v>
          </cell>
          <cell r="T20" t="str">
            <v>Fee Simple</v>
          </cell>
          <cell r="W20" t="str">
            <v>N/Av</v>
          </cell>
          <cell r="X20" t="str">
            <v>CMP Watts Mill LLC</v>
          </cell>
          <cell r="Y20" t="str">
            <v>n/a</v>
          </cell>
          <cell r="Z20" t="str">
            <v>Laurens</v>
          </cell>
          <cell r="AA20" t="str">
            <v>SC</v>
          </cell>
          <cell r="AB20" t="str">
            <v>29360</v>
          </cell>
          <cell r="AC20" t="str">
            <v>Laurens</v>
          </cell>
          <cell r="AD20" t="str">
            <v>The site was purchased for the development of a 178-unit rental townhouse community that is anticipated to break ground in the second half of 2025. Approvals for the development were finalized in September 2024. The site had approximately 10,000 square feet of existing improvements that were to be demolished following sale at buyer expense. Novogradac estimates demolition costs at $5.50 per square foot.</v>
          </cell>
          <cell r="AG20" t="str">
            <v>Laurens, SC</v>
          </cell>
        </row>
        <row r="21">
          <cell r="D21" t="str">
            <v>1228 Mathis Road</v>
          </cell>
          <cell r="E21" t="str">
            <v>2022-02-23</v>
          </cell>
          <cell r="F21" t="str">
            <v>48</v>
          </cell>
          <cell r="G21" t="str">
            <v>7.38</v>
          </cell>
          <cell r="H21" t="str">
            <v>610000</v>
          </cell>
          <cell r="I21">
            <v>12708.333333333334</v>
          </cell>
          <cell r="L21" t="str">
            <v>1228 Mathis Road</v>
          </cell>
          <cell r="M21" t="str">
            <v>Irregular</v>
          </cell>
          <cell r="N21" t="str">
            <v>Gently rolling</v>
          </cell>
          <cell r="O21" t="str">
            <v>Multifamily</v>
          </cell>
          <cell r="Q21" t="str">
            <v>n/a</v>
          </cell>
          <cell r="R21" t="str">
            <v>Conventional</v>
          </cell>
          <cell r="T21" t="str">
            <v>Fee Simple</v>
          </cell>
          <cell r="W21" t="str">
            <v>Various</v>
          </cell>
          <cell r="X21" t="str">
            <v>Havenwood Mathis LP</v>
          </cell>
          <cell r="Y21" t="str">
            <v>n/a</v>
          </cell>
          <cell r="Z21" t="str">
            <v>Greenwood</v>
          </cell>
          <cell r="AA21" t="str">
            <v>SC</v>
          </cell>
          <cell r="AB21" t="str">
            <v>29649</v>
          </cell>
          <cell r="AC21" t="str">
            <v>Greenwood</v>
          </cell>
          <cell r="AD21" t="str">
            <v>This site was purchased for the development of a 48-unit family LIHTC development that now operates as Havenwood Mathis, which was completed in early 2025.</v>
          </cell>
          <cell r="AG21" t="str">
            <v>Greenwood, SC</v>
          </cell>
        </row>
        <row r="22">
          <cell r="D22" t="str">
            <v>1365 Mathis Road</v>
          </cell>
          <cell r="E22" t="str">
            <v>2022-02-17</v>
          </cell>
          <cell r="F22" t="str">
            <v>48</v>
          </cell>
          <cell r="G22" t="str">
            <v>9.36</v>
          </cell>
          <cell r="H22" t="str">
            <v>570000</v>
          </cell>
          <cell r="I22">
            <v>11875</v>
          </cell>
          <cell r="L22" t="str">
            <v>1365 Mathis Road</v>
          </cell>
          <cell r="M22" t="str">
            <v>Irregular</v>
          </cell>
          <cell r="N22" t="str">
            <v>Gently rolling</v>
          </cell>
          <cell r="O22" t="str">
            <v>Multifamily</v>
          </cell>
          <cell r="Q22" t="str">
            <v>n/a</v>
          </cell>
          <cell r="R22" t="str">
            <v>Conventional</v>
          </cell>
          <cell r="T22" t="str">
            <v>Fee Simple</v>
          </cell>
          <cell r="W22" t="str">
            <v>Central Trust Company</v>
          </cell>
          <cell r="X22" t="str">
            <v>Dogwood Senior Village LP</v>
          </cell>
          <cell r="Y22" t="str">
            <v>n/a</v>
          </cell>
          <cell r="Z22" t="str">
            <v>Greenwood</v>
          </cell>
          <cell r="AA22" t="str">
            <v>SC</v>
          </cell>
          <cell r="AB22" t="str">
            <v>29649</v>
          </cell>
          <cell r="AC22" t="str">
            <v>Greenwood</v>
          </cell>
          <cell r="AD22" t="str">
            <v>This site was purchased for the development of a 48-unit senior LIHTC development to be known as Dogwood Senior Village.</v>
          </cell>
          <cell r="AG22" t="str">
            <v>Greenwood, SC</v>
          </cell>
        </row>
        <row r="23">
          <cell r="D23" t="str">
            <v/>
          </cell>
          <cell r="I23" t="str">
            <v/>
          </cell>
          <cell r="AG23" t="str">
            <v/>
          </cell>
        </row>
        <row r="24">
          <cell r="D24" t="str">
            <v/>
          </cell>
          <cell r="I24" t="str">
            <v/>
          </cell>
          <cell r="AG24" t="str">
            <v/>
          </cell>
        </row>
        <row r="25">
          <cell r="D25" t="str">
            <v/>
          </cell>
          <cell r="I25" t="str">
            <v/>
          </cell>
          <cell r="AG25" t="str">
            <v/>
          </cell>
        </row>
        <row r="26">
          <cell r="D26" t="str">
            <v/>
          </cell>
          <cell r="I26" t="str">
            <v/>
          </cell>
          <cell r="AG26" t="str">
            <v/>
          </cell>
        </row>
        <row r="36">
          <cell r="BL36">
            <v>0</v>
          </cell>
          <cell r="BN36" t="b">
            <v>0</v>
          </cell>
          <cell r="BO36" t="b">
            <v>0</v>
          </cell>
          <cell r="BP36" t="b">
            <v>0</v>
          </cell>
          <cell r="BQ36" t="b">
            <v>0</v>
          </cell>
          <cell r="BR36" t="b">
            <v>0</v>
          </cell>
          <cell r="CA36" t="str">
            <v/>
          </cell>
        </row>
        <row r="37">
          <cell r="BL37">
            <v>0</v>
          </cell>
          <cell r="BN37" t="b">
            <v>0</v>
          </cell>
          <cell r="BO37" t="b">
            <v>0</v>
          </cell>
          <cell r="BP37" t="b">
            <v>0</v>
          </cell>
          <cell r="BQ37" t="b">
            <v>0</v>
          </cell>
          <cell r="BR37" t="b">
            <v>0</v>
          </cell>
          <cell r="CA37" t="str">
            <v/>
          </cell>
        </row>
        <row r="38">
          <cell r="BL38">
            <v>0</v>
          </cell>
          <cell r="BN38" t="b">
            <v>0</v>
          </cell>
          <cell r="BO38" t="b">
            <v>0</v>
          </cell>
          <cell r="BP38" t="b">
            <v>0</v>
          </cell>
          <cell r="BQ38" t="b">
            <v>0</v>
          </cell>
          <cell r="BR38" t="b">
            <v>0</v>
          </cell>
          <cell r="CA38" t="str">
            <v/>
          </cell>
        </row>
        <row r="39">
          <cell r="BL39">
            <v>0</v>
          </cell>
          <cell r="BN39" t="b">
            <v>0</v>
          </cell>
          <cell r="BO39" t="b">
            <v>0</v>
          </cell>
          <cell r="BP39" t="b">
            <v>0</v>
          </cell>
          <cell r="BQ39" t="b">
            <v>0</v>
          </cell>
          <cell r="BR39" t="b">
            <v>0</v>
          </cell>
          <cell r="CA39" t="str">
            <v/>
          </cell>
        </row>
        <row r="40">
          <cell r="BL40">
            <v>0</v>
          </cell>
          <cell r="BN40" t="b">
            <v>0</v>
          </cell>
          <cell r="BO40" t="b">
            <v>0</v>
          </cell>
          <cell r="BP40" t="b">
            <v>0</v>
          </cell>
          <cell r="BQ40" t="b">
            <v>0</v>
          </cell>
          <cell r="BR40" t="b">
            <v>0</v>
          </cell>
          <cell r="CA40" t="str">
            <v/>
          </cell>
        </row>
        <row r="53">
          <cell r="BL53">
            <v>0</v>
          </cell>
          <cell r="BN53" t="b">
            <v>0</v>
          </cell>
          <cell r="BO53" t="b">
            <v>0</v>
          </cell>
          <cell r="BP53" t="b">
            <v>0</v>
          </cell>
          <cell r="BQ53" t="b">
            <v>0</v>
          </cell>
          <cell r="BR53" t="b">
            <v>0</v>
          </cell>
        </row>
        <row r="54">
          <cell r="BL54">
            <v>0</v>
          </cell>
          <cell r="BN54" t="b">
            <v>0</v>
          </cell>
          <cell r="BO54" t="b">
            <v>0</v>
          </cell>
          <cell r="BP54" t="b">
            <v>0</v>
          </cell>
          <cell r="BQ54" t="b">
            <v>0</v>
          </cell>
          <cell r="BR54" t="b">
            <v>0</v>
          </cell>
        </row>
        <row r="55">
          <cell r="BL55">
            <v>0</v>
          </cell>
          <cell r="BN55" t="b">
            <v>0</v>
          </cell>
          <cell r="BO55" t="b">
            <v>0</v>
          </cell>
          <cell r="BP55" t="b">
            <v>0</v>
          </cell>
          <cell r="BQ55" t="b">
            <v>0</v>
          </cell>
          <cell r="BR55" t="b">
            <v>0</v>
          </cell>
        </row>
        <row r="56">
          <cell r="BL56">
            <v>0</v>
          </cell>
          <cell r="BN56" t="b">
            <v>0</v>
          </cell>
          <cell r="BO56" t="b">
            <v>0</v>
          </cell>
          <cell r="BP56" t="b">
            <v>0</v>
          </cell>
          <cell r="BQ56" t="b">
            <v>0</v>
          </cell>
          <cell r="BR56" t="b">
            <v>0</v>
          </cell>
        </row>
        <row r="57">
          <cell r="BL57">
            <v>0</v>
          </cell>
          <cell r="BN57" t="b">
            <v>0</v>
          </cell>
          <cell r="BO57" t="b">
            <v>0</v>
          </cell>
          <cell r="BP57" t="b">
            <v>0</v>
          </cell>
          <cell r="BQ57" t="b">
            <v>0</v>
          </cell>
          <cell r="BR57" t="b">
            <v>0</v>
          </cell>
        </row>
        <row r="66">
          <cell r="BK66">
            <v>250</v>
          </cell>
        </row>
      </sheetData>
      <sheetData sheetId="81">
        <row r="2">
          <cell r="K2" t="str">
            <v>Null</v>
          </cell>
          <cell r="L2" t="str">
            <v>Null</v>
          </cell>
          <cell r="M2" t="str">
            <v>Null</v>
          </cell>
          <cell r="N2" t="str">
            <v>Null</v>
          </cell>
          <cell r="O2" t="str">
            <v>Null</v>
          </cell>
        </row>
        <row r="3">
          <cell r="K3" t="str">
            <v/>
          </cell>
          <cell r="L3" t="str">
            <v/>
          </cell>
          <cell r="M3" t="str">
            <v/>
          </cell>
          <cell r="N3" t="str">
            <v/>
          </cell>
          <cell r="O3" t="str">
            <v/>
          </cell>
        </row>
        <row r="4">
          <cell r="K4" t="str">
            <v/>
          </cell>
          <cell r="L4" t="str">
            <v/>
          </cell>
          <cell r="M4" t="str">
            <v/>
          </cell>
          <cell r="N4" t="str">
            <v/>
          </cell>
          <cell r="O4" t="str">
            <v/>
          </cell>
        </row>
        <row r="5">
          <cell r="K5">
            <v>0.05</v>
          </cell>
          <cell r="L5">
            <v>4.4999999999999998E-2</v>
          </cell>
          <cell r="M5">
            <v>0.05</v>
          </cell>
          <cell r="N5">
            <v>0</v>
          </cell>
          <cell r="O5">
            <v>0</v>
          </cell>
        </row>
        <row r="7">
          <cell r="K7" t="str">
            <v/>
          </cell>
          <cell r="L7" t="str">
            <v/>
          </cell>
          <cell r="M7" t="str">
            <v/>
          </cell>
          <cell r="N7" t="str">
            <v/>
          </cell>
          <cell r="O7" t="str">
            <v/>
          </cell>
        </row>
        <row r="8">
          <cell r="K8" t="str">
            <v/>
          </cell>
          <cell r="L8" t="str">
            <v/>
          </cell>
          <cell r="M8" t="str">
            <v/>
          </cell>
          <cell r="N8" t="str">
            <v/>
          </cell>
          <cell r="O8" t="str">
            <v/>
          </cell>
        </row>
        <row r="9">
          <cell r="K9">
            <v>0</v>
          </cell>
          <cell r="L9">
            <v>0</v>
          </cell>
          <cell r="M9">
            <v>0</v>
          </cell>
          <cell r="N9">
            <v>0</v>
          </cell>
          <cell r="O9">
            <v>0</v>
          </cell>
        </row>
        <row r="13">
          <cell r="C13">
            <v>0</v>
          </cell>
          <cell r="D13">
            <v>0</v>
          </cell>
          <cell r="E13">
            <v>0</v>
          </cell>
          <cell r="F13">
            <v>0</v>
          </cell>
          <cell r="G13">
            <v>0</v>
          </cell>
          <cell r="H13">
            <v>0</v>
          </cell>
          <cell r="P13">
            <v>0</v>
          </cell>
          <cell r="Q13">
            <v>0</v>
          </cell>
          <cell r="R13">
            <v>0</v>
          </cell>
          <cell r="S13">
            <v>0</v>
          </cell>
          <cell r="T13">
            <v>0</v>
          </cell>
        </row>
        <row r="22">
          <cell r="C22">
            <v>0</v>
          </cell>
          <cell r="D22">
            <v>0</v>
          </cell>
          <cell r="E22">
            <v>0</v>
          </cell>
          <cell r="F22">
            <v>0</v>
          </cell>
          <cell r="G22">
            <v>0</v>
          </cell>
          <cell r="H22">
            <v>0</v>
          </cell>
          <cell r="P22">
            <v>0</v>
          </cell>
          <cell r="Q22">
            <v>0</v>
          </cell>
          <cell r="R22">
            <v>0</v>
          </cell>
          <cell r="S22">
            <v>0</v>
          </cell>
          <cell r="T22">
            <v>0</v>
          </cell>
        </row>
        <row r="28">
          <cell r="C28">
            <v>0</v>
          </cell>
          <cell r="D28">
            <v>0</v>
          </cell>
          <cell r="E28">
            <v>0</v>
          </cell>
          <cell r="F28">
            <v>0</v>
          </cell>
          <cell r="G28">
            <v>0</v>
          </cell>
          <cell r="H28">
            <v>0</v>
          </cell>
          <cell r="P28">
            <v>0</v>
          </cell>
          <cell r="Q28">
            <v>0</v>
          </cell>
          <cell r="R28">
            <v>0</v>
          </cell>
          <cell r="S28">
            <v>0</v>
          </cell>
          <cell r="T28">
            <v>0</v>
          </cell>
        </row>
        <row r="29">
          <cell r="K29" t="str">
            <v/>
          </cell>
          <cell r="L29" t="str">
            <v/>
          </cell>
          <cell r="M29" t="str">
            <v/>
          </cell>
          <cell r="N29" t="str">
            <v/>
          </cell>
          <cell r="O29" t="str">
            <v/>
          </cell>
        </row>
        <row r="30">
          <cell r="K30" t="str">
            <v/>
          </cell>
          <cell r="L30" t="str">
            <v/>
          </cell>
          <cell r="M30" t="str">
            <v/>
          </cell>
          <cell r="N30" t="str">
            <v/>
          </cell>
          <cell r="O30" t="str">
            <v/>
          </cell>
        </row>
        <row r="31">
          <cell r="K31" t="str">
            <v/>
          </cell>
          <cell r="L31" t="str">
            <v/>
          </cell>
          <cell r="M31" t="str">
            <v/>
          </cell>
          <cell r="N31" t="str">
            <v/>
          </cell>
          <cell r="O31" t="str">
            <v/>
          </cell>
        </row>
        <row r="32">
          <cell r="K32" t="str">
            <v/>
          </cell>
          <cell r="L32" t="str">
            <v/>
          </cell>
          <cell r="M32" t="str">
            <v/>
          </cell>
          <cell r="N32" t="str">
            <v/>
          </cell>
          <cell r="O32" t="str">
            <v/>
          </cell>
        </row>
        <row r="33">
          <cell r="K33" t="str">
            <v/>
          </cell>
          <cell r="L33" t="str">
            <v/>
          </cell>
          <cell r="M33" t="str">
            <v/>
          </cell>
          <cell r="N33" t="str">
            <v/>
          </cell>
          <cell r="O33" t="str">
            <v/>
          </cell>
        </row>
        <row r="34">
          <cell r="C34">
            <v>0</v>
          </cell>
          <cell r="D34">
            <v>0</v>
          </cell>
          <cell r="E34">
            <v>0</v>
          </cell>
          <cell r="F34">
            <v>0</v>
          </cell>
          <cell r="G34">
            <v>0</v>
          </cell>
          <cell r="H34">
            <v>0</v>
          </cell>
          <cell r="K34">
            <v>0</v>
          </cell>
          <cell r="L34">
            <v>0</v>
          </cell>
          <cell r="M34">
            <v>0</v>
          </cell>
          <cell r="N34">
            <v>0</v>
          </cell>
          <cell r="O34">
            <v>0</v>
          </cell>
          <cell r="P34">
            <v>0</v>
          </cell>
          <cell r="Q34">
            <v>0</v>
          </cell>
          <cell r="R34">
            <v>0</v>
          </cell>
          <cell r="S34">
            <v>0</v>
          </cell>
          <cell r="T34">
            <v>0</v>
          </cell>
        </row>
        <row r="35">
          <cell r="K35">
            <v>0</v>
          </cell>
          <cell r="L35">
            <v>0</v>
          </cell>
          <cell r="M35">
            <v>0</v>
          </cell>
          <cell r="N35">
            <v>0</v>
          </cell>
          <cell r="O35">
            <v>0</v>
          </cell>
        </row>
        <row r="37">
          <cell r="C37">
            <v>0</v>
          </cell>
          <cell r="D37">
            <v>0</v>
          </cell>
          <cell r="E37">
            <v>0</v>
          </cell>
          <cell r="F37">
            <v>0</v>
          </cell>
          <cell r="G37">
            <v>0</v>
          </cell>
          <cell r="H37">
            <v>0</v>
          </cell>
          <cell r="P37">
            <v>0</v>
          </cell>
          <cell r="Q37">
            <v>0</v>
          </cell>
          <cell r="R37">
            <v>0</v>
          </cell>
          <cell r="S37">
            <v>0</v>
          </cell>
          <cell r="T37">
            <v>0</v>
          </cell>
        </row>
        <row r="38">
          <cell r="K38">
            <v>0</v>
          </cell>
          <cell r="L38">
            <v>0</v>
          </cell>
          <cell r="M38">
            <v>0</v>
          </cell>
          <cell r="N38">
            <v>0</v>
          </cell>
          <cell r="O38">
            <v>0</v>
          </cell>
        </row>
        <row r="39">
          <cell r="C39">
            <v>0</v>
          </cell>
          <cell r="D39">
            <v>0</v>
          </cell>
          <cell r="E39">
            <v>0</v>
          </cell>
          <cell r="F39">
            <v>0</v>
          </cell>
          <cell r="G39">
            <v>0</v>
          </cell>
          <cell r="H39">
            <v>0</v>
          </cell>
          <cell r="K39">
            <v>0</v>
          </cell>
          <cell r="L39">
            <v>0</v>
          </cell>
          <cell r="M39">
            <v>0</v>
          </cell>
          <cell r="N39">
            <v>0</v>
          </cell>
          <cell r="O39">
            <v>0</v>
          </cell>
          <cell r="P39">
            <v>0</v>
          </cell>
          <cell r="Q39">
            <v>0</v>
          </cell>
          <cell r="R39">
            <v>0</v>
          </cell>
          <cell r="S39">
            <v>0</v>
          </cell>
          <cell r="T39">
            <v>0</v>
          </cell>
        </row>
        <row r="41">
          <cell r="C41">
            <v>0</v>
          </cell>
          <cell r="D41">
            <v>0</v>
          </cell>
          <cell r="E41">
            <v>0</v>
          </cell>
          <cell r="F41">
            <v>0</v>
          </cell>
          <cell r="G41">
            <v>0</v>
          </cell>
          <cell r="H41">
            <v>0</v>
          </cell>
          <cell r="I41">
            <v>0</v>
          </cell>
          <cell r="P41">
            <v>0</v>
          </cell>
          <cell r="Q41">
            <v>0</v>
          </cell>
          <cell r="R41">
            <v>0</v>
          </cell>
          <cell r="S41">
            <v>0</v>
          </cell>
          <cell r="T41">
            <v>0</v>
          </cell>
        </row>
        <row r="43">
          <cell r="K43" t="str">
            <v>-</v>
          </cell>
          <cell r="L43" t="str">
            <v>-</v>
          </cell>
          <cell r="M43" t="str">
            <v>-</v>
          </cell>
          <cell r="N43" t="str">
            <v>-</v>
          </cell>
          <cell r="O43" t="str">
            <v>-</v>
          </cell>
        </row>
        <row r="44">
          <cell r="K44" t="str">
            <v>-</v>
          </cell>
          <cell r="L44" t="str">
            <v>-</v>
          </cell>
          <cell r="M44" t="str">
            <v>-</v>
          </cell>
          <cell r="N44" t="str">
            <v>-</v>
          </cell>
          <cell r="O44" t="str">
            <v>-</v>
          </cell>
        </row>
        <row r="45">
          <cell r="K45">
            <v>60</v>
          </cell>
          <cell r="L45">
            <v>60</v>
          </cell>
          <cell r="M45">
            <v>60</v>
          </cell>
          <cell r="N45">
            <v>60</v>
          </cell>
          <cell r="O45">
            <v>60</v>
          </cell>
        </row>
        <row r="46">
          <cell r="K46">
            <v>0</v>
          </cell>
          <cell r="L46">
            <v>0</v>
          </cell>
          <cell r="M46">
            <v>0</v>
          </cell>
          <cell r="N46">
            <v>0</v>
          </cell>
          <cell r="O46">
            <v>0</v>
          </cell>
        </row>
        <row r="47">
          <cell r="K47">
            <v>0</v>
          </cell>
          <cell r="L47">
            <v>0</v>
          </cell>
          <cell r="M47">
            <v>0</v>
          </cell>
          <cell r="N47">
            <v>0</v>
          </cell>
          <cell r="O47">
            <v>0</v>
          </cell>
        </row>
        <row r="48">
          <cell r="K48">
            <v>0</v>
          </cell>
          <cell r="L48">
            <v>0</v>
          </cell>
          <cell r="M48">
            <v>0</v>
          </cell>
          <cell r="N48">
            <v>0</v>
          </cell>
          <cell r="O48">
            <v>0</v>
          </cell>
        </row>
        <row r="49">
          <cell r="K49">
            <v>10</v>
          </cell>
          <cell r="L49">
            <v>11</v>
          </cell>
          <cell r="M49">
            <v>12</v>
          </cell>
          <cell r="N49">
            <v>13</v>
          </cell>
          <cell r="O49">
            <v>14</v>
          </cell>
        </row>
        <row r="50">
          <cell r="K50">
            <v>0</v>
          </cell>
          <cell r="L50">
            <v>0</v>
          </cell>
          <cell r="M50">
            <v>0</v>
          </cell>
          <cell r="N50">
            <v>0</v>
          </cell>
          <cell r="O50">
            <v>0</v>
          </cell>
        </row>
        <row r="51">
          <cell r="K51">
            <v>0</v>
          </cell>
          <cell r="L51">
            <v>0</v>
          </cell>
          <cell r="M51">
            <v>0</v>
          </cell>
          <cell r="N51">
            <v>0</v>
          </cell>
          <cell r="O51">
            <v>0</v>
          </cell>
        </row>
        <row r="62">
          <cell r="D62" t="str">
            <v>-</v>
          </cell>
          <cell r="G62" t="str">
            <v>-</v>
          </cell>
          <cell r="H62" t="str">
            <v>-</v>
          </cell>
          <cell r="I62">
            <v>43466</v>
          </cell>
          <cell r="J62" t="str">
            <v>Aq Rehab Y</v>
          </cell>
          <cell r="K62" t="str">
            <v>Aq Rehab N</v>
          </cell>
        </row>
      </sheetData>
      <sheetData sheetId="82"/>
      <sheetData sheetId="83">
        <row r="26">
          <cell r="K26">
            <v>0</v>
          </cell>
          <cell r="L26">
            <v>0</v>
          </cell>
        </row>
        <row r="27">
          <cell r="K27">
            <v>0</v>
          </cell>
          <cell r="L27">
            <v>0</v>
          </cell>
        </row>
        <row r="28">
          <cell r="K28">
            <v>0</v>
          </cell>
          <cell r="L28">
            <v>0</v>
          </cell>
        </row>
        <row r="29">
          <cell r="K29">
            <v>0</v>
          </cell>
          <cell r="L29">
            <v>0</v>
          </cell>
        </row>
        <row r="33">
          <cell r="P33">
            <v>0</v>
          </cell>
        </row>
        <row r="34">
          <cell r="P34">
            <v>0</v>
          </cell>
        </row>
      </sheetData>
      <sheetData sheetId="84"/>
      <sheetData sheetId="85"/>
      <sheetData sheetId="86">
        <row r="54">
          <cell r="B54">
            <v>0</v>
          </cell>
        </row>
      </sheetData>
      <sheetData sheetId="87"/>
      <sheetData sheetId="88"/>
      <sheetData sheetId="89">
        <row r="61">
          <cell r="B61">
            <v>10500</v>
          </cell>
        </row>
      </sheetData>
      <sheetData sheetId="90"/>
      <sheetData sheetId="91">
        <row r="6">
          <cell r="C6">
            <v>0.01</v>
          </cell>
        </row>
      </sheetData>
      <sheetData sheetId="92"/>
      <sheetData sheetId="93"/>
      <sheetData sheetId="94"/>
      <sheetData sheetId="95">
        <row r="8">
          <cell r="E8">
            <v>1</v>
          </cell>
        </row>
        <row r="93">
          <cell r="C93">
            <v>0</v>
          </cell>
        </row>
        <row r="94">
          <cell r="C94">
            <v>0</v>
          </cell>
        </row>
        <row r="95">
          <cell r="C95">
            <v>0</v>
          </cell>
        </row>
        <row r="96">
          <cell r="C96">
            <v>0</v>
          </cell>
        </row>
        <row r="97">
          <cell r="C97">
            <v>0</v>
          </cell>
        </row>
      </sheetData>
      <sheetData sheetId="96">
        <row r="6">
          <cell r="E6" t="str">
            <v>-</v>
          </cell>
          <cell r="H6" t="str">
            <v>-</v>
          </cell>
          <cell r="J6" t="str">
            <v>-</v>
          </cell>
          <cell r="Q6" t="str">
            <v>-</v>
          </cell>
          <cell r="S6" t="str">
            <v>-</v>
          </cell>
          <cell r="U6" t="str">
            <v>-</v>
          </cell>
          <cell r="W6" t="str">
            <v>-</v>
          </cell>
          <cell r="AA6" t="str">
            <v>-</v>
          </cell>
          <cell r="AB6">
            <v>60</v>
          </cell>
          <cell r="AC6" t="str">
            <v>-</v>
          </cell>
          <cell r="AD6" t="str">
            <v>-</v>
          </cell>
          <cell r="AE6" t="str">
            <v>-</v>
          </cell>
          <cell r="AF6" t="str">
            <v>-</v>
          </cell>
          <cell r="AG6" t="str">
            <v>-</v>
          </cell>
          <cell r="AH6" t="str">
            <v>-</v>
          </cell>
          <cell r="AI6" t="str">
            <v>-</v>
          </cell>
          <cell r="AJ6">
            <v>-5000</v>
          </cell>
          <cell r="AK6" t="str">
            <v>-</v>
          </cell>
          <cell r="AL6" t="str">
            <v>-</v>
          </cell>
          <cell r="AM6">
            <v>0</v>
          </cell>
          <cell r="AN6">
            <v>0</v>
          </cell>
          <cell r="AO6">
            <v>0</v>
          </cell>
          <cell r="AP6" t="str">
            <v>-</v>
          </cell>
          <cell r="AQ6" t="str">
            <v>-</v>
          </cell>
          <cell r="AR6" t="str">
            <v>-</v>
          </cell>
          <cell r="AS6">
            <v>0.01</v>
          </cell>
        </row>
        <row r="7">
          <cell r="AA7" t="str">
            <v>-</v>
          </cell>
          <cell r="AB7">
            <v>60</v>
          </cell>
          <cell r="AC7" t="str">
            <v>-</v>
          </cell>
          <cell r="AD7" t="str">
            <v>-</v>
          </cell>
          <cell r="AE7" t="str">
            <v>-</v>
          </cell>
          <cell r="AF7" t="str">
            <v>-</v>
          </cell>
          <cell r="AG7" t="str">
            <v>-</v>
          </cell>
          <cell r="AH7" t="str">
            <v>-</v>
          </cell>
          <cell r="AI7" t="str">
            <v>-</v>
          </cell>
          <cell r="AJ7">
            <v>-5000</v>
          </cell>
          <cell r="AK7" t="str">
            <v>-</v>
          </cell>
          <cell r="AL7" t="str">
            <v>-</v>
          </cell>
          <cell r="AM7">
            <v>0</v>
          </cell>
          <cell r="AN7">
            <v>0</v>
          </cell>
          <cell r="AO7">
            <v>0</v>
          </cell>
          <cell r="AP7" t="str">
            <v>-</v>
          </cell>
          <cell r="AQ7" t="str">
            <v>-</v>
          </cell>
          <cell r="AR7" t="str">
            <v>-</v>
          </cell>
          <cell r="AS7">
            <v>0.01</v>
          </cell>
        </row>
        <row r="8">
          <cell r="AA8" t="str">
            <v>-</v>
          </cell>
          <cell r="AB8">
            <v>60</v>
          </cell>
          <cell r="AC8" t="str">
            <v>-</v>
          </cell>
          <cell r="AD8" t="str">
            <v>-</v>
          </cell>
          <cell r="AE8" t="str">
            <v>-</v>
          </cell>
          <cell r="AF8" t="str">
            <v>-</v>
          </cell>
          <cell r="AG8" t="str">
            <v>-</v>
          </cell>
          <cell r="AH8" t="str">
            <v>-</v>
          </cell>
          <cell r="AI8" t="str">
            <v>-</v>
          </cell>
          <cell r="AJ8">
            <v>-5000</v>
          </cell>
          <cell r="AK8" t="str">
            <v>-</v>
          </cell>
          <cell r="AL8" t="str">
            <v>-</v>
          </cell>
          <cell r="AM8">
            <v>0</v>
          </cell>
          <cell r="AN8">
            <v>0</v>
          </cell>
          <cell r="AO8">
            <v>0</v>
          </cell>
          <cell r="AP8" t="str">
            <v>-</v>
          </cell>
          <cell r="AQ8" t="str">
            <v>-</v>
          </cell>
          <cell r="AR8" t="str">
            <v>-</v>
          </cell>
          <cell r="AS8">
            <v>0.01</v>
          </cell>
        </row>
        <row r="9">
          <cell r="AA9" t="str">
            <v>-</v>
          </cell>
          <cell r="AB9">
            <v>60</v>
          </cell>
          <cell r="AC9" t="str">
            <v>-</v>
          </cell>
          <cell r="AD9" t="str">
            <v>-</v>
          </cell>
          <cell r="AE9" t="str">
            <v>-</v>
          </cell>
          <cell r="AF9" t="str">
            <v>-</v>
          </cell>
          <cell r="AG9" t="str">
            <v>-</v>
          </cell>
          <cell r="AH9" t="str">
            <v>-</v>
          </cell>
          <cell r="AI9" t="str">
            <v>-</v>
          </cell>
          <cell r="AJ9">
            <v>-5000</v>
          </cell>
          <cell r="AK9" t="str">
            <v>-</v>
          </cell>
          <cell r="AL9" t="str">
            <v>-</v>
          </cell>
          <cell r="AM9">
            <v>0</v>
          </cell>
          <cell r="AN9">
            <v>0</v>
          </cell>
          <cell r="AO9">
            <v>0</v>
          </cell>
          <cell r="AP9" t="str">
            <v>-</v>
          </cell>
          <cell r="AQ9" t="str">
            <v>-</v>
          </cell>
          <cell r="AR9" t="str">
            <v>-</v>
          </cell>
          <cell r="AS9">
            <v>0.01</v>
          </cell>
        </row>
        <row r="10">
          <cell r="AA10" t="str">
            <v>-</v>
          </cell>
          <cell r="AB10">
            <v>60</v>
          </cell>
          <cell r="AC10" t="str">
            <v>-</v>
          </cell>
          <cell r="AD10" t="str">
            <v>-</v>
          </cell>
          <cell r="AE10" t="str">
            <v>-</v>
          </cell>
          <cell r="AF10" t="str">
            <v>-</v>
          </cell>
          <cell r="AG10" t="str">
            <v>-</v>
          </cell>
          <cell r="AH10" t="str">
            <v>-</v>
          </cell>
          <cell r="AI10" t="str">
            <v>-</v>
          </cell>
          <cell r="AJ10">
            <v>-5000</v>
          </cell>
          <cell r="AK10" t="str">
            <v>-</v>
          </cell>
          <cell r="AL10" t="str">
            <v>-</v>
          </cell>
          <cell r="AM10">
            <v>0</v>
          </cell>
          <cell r="AN10">
            <v>0</v>
          </cell>
          <cell r="AO10">
            <v>0</v>
          </cell>
          <cell r="AP10" t="str">
            <v>-</v>
          </cell>
          <cell r="AQ10" t="str">
            <v>-</v>
          </cell>
          <cell r="AR10" t="str">
            <v>-</v>
          </cell>
          <cell r="AS10">
            <v>0.01</v>
          </cell>
        </row>
        <row r="11">
          <cell r="AA11" t="str">
            <v>-</v>
          </cell>
          <cell r="AB11">
            <v>60</v>
          </cell>
          <cell r="AC11" t="str">
            <v>-</v>
          </cell>
          <cell r="AD11" t="str">
            <v>-</v>
          </cell>
          <cell r="AE11" t="str">
            <v>-</v>
          </cell>
          <cell r="AF11" t="str">
            <v>-</v>
          </cell>
          <cell r="AG11" t="str">
            <v>-</v>
          </cell>
          <cell r="AH11" t="str">
            <v>-</v>
          </cell>
          <cell r="AI11" t="str">
            <v>-</v>
          </cell>
          <cell r="AJ11">
            <v>-5000</v>
          </cell>
          <cell r="AK11" t="str">
            <v>-</v>
          </cell>
          <cell r="AL11" t="str">
            <v>-</v>
          </cell>
          <cell r="AM11">
            <v>0</v>
          </cell>
          <cell r="AN11">
            <v>0</v>
          </cell>
          <cell r="AO11">
            <v>0</v>
          </cell>
          <cell r="AP11" t="str">
            <v>-</v>
          </cell>
          <cell r="AQ11" t="str">
            <v>-</v>
          </cell>
          <cell r="AR11" t="str">
            <v>-</v>
          </cell>
          <cell r="AS11">
            <v>0.01</v>
          </cell>
        </row>
        <row r="12">
          <cell r="AA12" t="str">
            <v>-</v>
          </cell>
          <cell r="AB12">
            <v>60</v>
          </cell>
          <cell r="AC12" t="str">
            <v>-</v>
          </cell>
          <cell r="AD12" t="str">
            <v>-</v>
          </cell>
          <cell r="AE12" t="str">
            <v>-</v>
          </cell>
          <cell r="AF12" t="str">
            <v>-</v>
          </cell>
          <cell r="AG12" t="str">
            <v>-</v>
          </cell>
          <cell r="AH12" t="str">
            <v>-</v>
          </cell>
          <cell r="AI12" t="str">
            <v>-</v>
          </cell>
          <cell r="AJ12">
            <v>-5000</v>
          </cell>
          <cell r="AK12" t="str">
            <v>-</v>
          </cell>
          <cell r="AL12" t="str">
            <v>-</v>
          </cell>
          <cell r="AM12">
            <v>0</v>
          </cell>
          <cell r="AN12">
            <v>0</v>
          </cell>
          <cell r="AO12">
            <v>0</v>
          </cell>
          <cell r="AP12" t="str">
            <v>-</v>
          </cell>
          <cell r="AQ12" t="str">
            <v>-</v>
          </cell>
          <cell r="AR12" t="str">
            <v>-</v>
          </cell>
          <cell r="AS12">
            <v>0.01</v>
          </cell>
        </row>
      </sheetData>
      <sheetData sheetId="97">
        <row r="7">
          <cell r="E7" t="str">
            <v>-</v>
          </cell>
        </row>
        <row r="41">
          <cell r="E41" t="str">
            <v>-</v>
          </cell>
        </row>
        <row r="75">
          <cell r="E75" t="str">
            <v>-</v>
          </cell>
        </row>
      </sheetData>
      <sheetData sheetId="98">
        <row r="12">
          <cell r="V12">
            <v>0</v>
          </cell>
        </row>
        <row r="39">
          <cell r="K39">
            <v>0</v>
          </cell>
        </row>
        <row r="79">
          <cell r="K79">
            <v>0</v>
          </cell>
        </row>
        <row r="119">
          <cell r="K119">
            <v>0</v>
          </cell>
        </row>
        <row r="159">
          <cell r="K159">
            <v>0</v>
          </cell>
        </row>
        <row r="199">
          <cell r="K199">
            <v>0</v>
          </cell>
        </row>
      </sheetData>
      <sheetData sheetId="99"/>
      <sheetData sheetId="100">
        <row r="16">
          <cell r="D16">
            <v>0</v>
          </cell>
          <cell r="F16">
            <v>0</v>
          </cell>
        </row>
        <row r="19">
          <cell r="E19" t="str">
            <v>Grid #</v>
          </cell>
          <cell r="F19" t="str">
            <v>Subject</v>
          </cell>
          <cell r="G19" t="str">
            <v>-</v>
          </cell>
          <cell r="H19" t="str">
            <v>-</v>
          </cell>
          <cell r="I19" t="str">
            <v>-</v>
          </cell>
          <cell r="J19" t="str">
            <v>-</v>
          </cell>
          <cell r="K19" t="str">
            <v>-</v>
          </cell>
          <cell r="L19" t="str">
            <v>-</v>
          </cell>
          <cell r="M19" t="str">
            <v>-</v>
          </cell>
        </row>
        <row r="20">
          <cell r="E20">
            <v>1</v>
          </cell>
        </row>
        <row r="21">
          <cell r="E21">
            <v>2</v>
          </cell>
        </row>
        <row r="22">
          <cell r="E22">
            <v>3</v>
          </cell>
        </row>
        <row r="23">
          <cell r="E23">
            <v>4</v>
          </cell>
        </row>
        <row r="24">
          <cell r="E24">
            <v>5</v>
          </cell>
        </row>
        <row r="25">
          <cell r="E25">
            <v>6</v>
          </cell>
        </row>
        <row r="26">
          <cell r="E26">
            <v>7</v>
          </cell>
        </row>
        <row r="31">
          <cell r="E31" t="str">
            <v>Grid #</v>
          </cell>
          <cell r="F31" t="str">
            <v>Subject</v>
          </cell>
        </row>
        <row r="32">
          <cell r="E32">
            <v>1</v>
          </cell>
        </row>
        <row r="33">
          <cell r="E33">
            <v>2</v>
          </cell>
        </row>
        <row r="34">
          <cell r="E34">
            <v>3</v>
          </cell>
        </row>
        <row r="35">
          <cell r="E35">
            <v>4</v>
          </cell>
        </row>
        <row r="36">
          <cell r="E36">
            <v>5</v>
          </cell>
        </row>
        <row r="37">
          <cell r="E37">
            <v>6</v>
          </cell>
        </row>
        <row r="38">
          <cell r="E38">
            <v>7</v>
          </cell>
        </row>
        <row r="46">
          <cell r="F46" t="str">
            <v>***</v>
          </cell>
        </row>
        <row r="47">
          <cell r="F47" t="str">
            <v>***</v>
          </cell>
        </row>
        <row r="48">
          <cell r="F48" t="str">
            <v>***</v>
          </cell>
        </row>
        <row r="49">
          <cell r="F49" t="str">
            <v>***</v>
          </cell>
        </row>
        <row r="50">
          <cell r="F50" t="str">
            <v>***</v>
          </cell>
        </row>
        <row r="51">
          <cell r="F51" t="str">
            <v>***</v>
          </cell>
        </row>
        <row r="52">
          <cell r="F52" t="str">
            <v>***</v>
          </cell>
        </row>
        <row r="55">
          <cell r="F55">
            <v>0</v>
          </cell>
        </row>
        <row r="60">
          <cell r="G60" t="str">
            <v>Null</v>
          </cell>
        </row>
        <row r="61">
          <cell r="G61" t="str">
            <v>Null</v>
          </cell>
        </row>
        <row r="62">
          <cell r="G62" t="str">
            <v>Null</v>
          </cell>
        </row>
        <row r="63">
          <cell r="G63" t="str">
            <v>Null</v>
          </cell>
        </row>
        <row r="64">
          <cell r="G64" t="str">
            <v>Null</v>
          </cell>
        </row>
        <row r="65">
          <cell r="G65" t="str">
            <v>Null</v>
          </cell>
        </row>
        <row r="66">
          <cell r="G66" t="str">
            <v>Null</v>
          </cell>
        </row>
        <row r="67">
          <cell r="G67" t="str">
            <v>Null</v>
          </cell>
        </row>
        <row r="68">
          <cell r="G68" t="str">
            <v>Null</v>
          </cell>
        </row>
        <row r="69">
          <cell r="G69" t="str">
            <v>Null</v>
          </cell>
        </row>
        <row r="70">
          <cell r="G70" t="str">
            <v>Null</v>
          </cell>
        </row>
        <row r="71">
          <cell r="G71" t="str">
            <v>Null</v>
          </cell>
        </row>
        <row r="72">
          <cell r="G72" t="str">
            <v>Null</v>
          </cell>
        </row>
        <row r="73">
          <cell r="G73" t="str">
            <v>Null</v>
          </cell>
        </row>
        <row r="81">
          <cell r="E81" t="str">
            <v>Comp Name</v>
          </cell>
          <cell r="F81" t="str">
            <v>RCS Comp?</v>
          </cell>
          <cell r="K81" t="str">
            <v>Grid ID</v>
          </cell>
          <cell r="L81" t="str">
            <v>As-Is Conclusion</v>
          </cell>
          <cell r="M81" t="str">
            <v>As-Renovated Conclusion</v>
          </cell>
        </row>
        <row r="82">
          <cell r="E82" t="str">
            <v>Havenwood Mathis</v>
          </cell>
          <cell r="F82" t="b">
            <v>0</v>
          </cell>
          <cell r="H82" t="str">
            <v>-</v>
          </cell>
          <cell r="K82" t="str">
            <v/>
          </cell>
          <cell r="L82" t="str">
            <v/>
          </cell>
          <cell r="M82" t="str">
            <v/>
          </cell>
        </row>
        <row r="83">
          <cell r="E83" t="str">
            <v>Liberty Village</v>
          </cell>
          <cell r="F83" t="b">
            <v>0</v>
          </cell>
          <cell r="H83" t="str">
            <v>-</v>
          </cell>
          <cell r="K83" t="str">
            <v/>
          </cell>
          <cell r="L83" t="str">
            <v/>
          </cell>
          <cell r="M83" t="str">
            <v/>
          </cell>
        </row>
        <row r="84">
          <cell r="E84" t="str">
            <v>Oakmont Place</v>
          </cell>
          <cell r="F84" t="b">
            <v>0</v>
          </cell>
          <cell r="H84" t="str">
            <v>-</v>
          </cell>
          <cell r="K84" t="str">
            <v/>
          </cell>
          <cell r="L84" t="str">
            <v/>
          </cell>
          <cell r="M84" t="str">
            <v/>
          </cell>
        </row>
        <row r="85">
          <cell r="E85" t="str">
            <v>Sterling Ridge</v>
          </cell>
          <cell r="F85" t="b">
            <v>0</v>
          </cell>
          <cell r="H85" t="str">
            <v>-</v>
          </cell>
          <cell r="K85" t="str">
            <v/>
          </cell>
          <cell r="L85" t="str">
            <v/>
          </cell>
          <cell r="M85" t="str">
            <v/>
          </cell>
        </row>
        <row r="86">
          <cell r="E86" t="str">
            <v>The Gardens At Parkway</v>
          </cell>
          <cell r="F86" t="b">
            <v>0</v>
          </cell>
          <cell r="H86" t="str">
            <v>-</v>
          </cell>
          <cell r="K86" t="str">
            <v/>
          </cell>
          <cell r="L86" t="str">
            <v/>
          </cell>
          <cell r="M86" t="str">
            <v/>
          </cell>
        </row>
        <row r="87">
          <cell r="E87" t="str">
            <v>Barrington</v>
          </cell>
          <cell r="F87" t="b">
            <v>0</v>
          </cell>
          <cell r="H87" t="str">
            <v>-</v>
          </cell>
          <cell r="K87" t="str">
            <v/>
          </cell>
          <cell r="L87" t="str">
            <v/>
          </cell>
          <cell r="M87" t="str">
            <v/>
          </cell>
        </row>
        <row r="88">
          <cell r="E88" t="str">
            <v>Foxfield Apartments</v>
          </cell>
          <cell r="F88" t="b">
            <v>0</v>
          </cell>
          <cell r="H88" t="str">
            <v>-</v>
          </cell>
          <cell r="K88" t="str">
            <v/>
          </cell>
          <cell r="L88" t="str">
            <v/>
          </cell>
          <cell r="M88" t="str">
            <v/>
          </cell>
        </row>
        <row r="89">
          <cell r="E89" t="str">
            <v>Huntington Apartments</v>
          </cell>
          <cell r="F89" t="b">
            <v>0</v>
          </cell>
        </row>
        <row r="90">
          <cell r="E90" t="str">
            <v>University Commons</v>
          </cell>
          <cell r="F90" t="b">
            <v>0</v>
          </cell>
        </row>
        <row r="91">
          <cell r="E91" t="str">
            <v>Winter Ridge Apartments</v>
          </cell>
          <cell r="F91" t="b">
            <v>0</v>
          </cell>
          <cell r="I91" t="b">
            <v>0</v>
          </cell>
        </row>
        <row r="92">
          <cell r="E92" t="str">
            <v/>
          </cell>
          <cell r="F92" t="b">
            <v>0</v>
          </cell>
        </row>
        <row r="93">
          <cell r="E93" t="str">
            <v/>
          </cell>
          <cell r="F93" t="b">
            <v>0</v>
          </cell>
        </row>
        <row r="94">
          <cell r="E94" t="str">
            <v/>
          </cell>
          <cell r="F94" t="b">
            <v>0</v>
          </cell>
        </row>
        <row r="95">
          <cell r="E95" t="str">
            <v/>
          </cell>
          <cell r="F95" t="b">
            <v>0</v>
          </cell>
        </row>
        <row r="96">
          <cell r="E96" t="str">
            <v/>
          </cell>
          <cell r="F96" t="b">
            <v>0</v>
          </cell>
        </row>
        <row r="99">
          <cell r="F99">
            <v>0</v>
          </cell>
        </row>
      </sheetData>
      <sheetData sheetId="101">
        <row r="1">
          <cell r="X1">
            <v>17</v>
          </cell>
        </row>
        <row r="3">
          <cell r="BB3">
            <v>0</v>
          </cell>
        </row>
        <row r="4">
          <cell r="BB4">
            <v>1</v>
          </cell>
        </row>
        <row r="5">
          <cell r="BB5">
            <v>2</v>
          </cell>
        </row>
        <row r="6">
          <cell r="BB6">
            <v>3</v>
          </cell>
        </row>
        <row r="7">
          <cell r="BB7">
            <v>4</v>
          </cell>
        </row>
        <row r="161">
          <cell r="D161">
            <v>0.25</v>
          </cell>
        </row>
      </sheetData>
      <sheetData sheetId="102">
        <row r="82">
          <cell r="N82">
            <v>0</v>
          </cell>
          <cell r="AH82">
            <v>0</v>
          </cell>
          <cell r="BB82">
            <v>0</v>
          </cell>
          <cell r="BV82">
            <v>0</v>
          </cell>
          <cell r="CP82">
            <v>0</v>
          </cell>
          <cell r="DJ82">
            <v>0</v>
          </cell>
          <cell r="ED82">
            <v>0</v>
          </cell>
        </row>
        <row r="192">
          <cell r="N192">
            <v>0</v>
          </cell>
          <cell r="AH192">
            <v>0</v>
          </cell>
          <cell r="BB192">
            <v>0</v>
          </cell>
          <cell r="BV192">
            <v>0</v>
          </cell>
          <cell r="CP192">
            <v>0</v>
          </cell>
          <cell r="DJ192">
            <v>0</v>
          </cell>
          <cell r="ED192">
            <v>0</v>
          </cell>
        </row>
      </sheetData>
      <sheetData sheetId="103">
        <row r="13">
          <cell r="D13" t="str">
            <v>-</v>
          </cell>
          <cell r="K13" t="str">
            <v>-</v>
          </cell>
        </row>
        <row r="37">
          <cell r="D37" t="str">
            <v>-</v>
          </cell>
          <cell r="K37" t="str">
            <v>-</v>
          </cell>
        </row>
        <row r="61">
          <cell r="D61" t="str">
            <v>-</v>
          </cell>
          <cell r="K61" t="str">
            <v>-</v>
          </cell>
        </row>
        <row r="85">
          <cell r="D85" t="str">
            <v>-</v>
          </cell>
          <cell r="K85" t="str">
            <v>-</v>
          </cell>
        </row>
        <row r="109">
          <cell r="D109" t="str">
            <v>-</v>
          </cell>
          <cell r="K109" t="str">
            <v>-</v>
          </cell>
        </row>
        <row r="133">
          <cell r="D133" t="str">
            <v>-</v>
          </cell>
          <cell r="K133" t="str">
            <v>-</v>
          </cell>
        </row>
        <row r="158">
          <cell r="D158" t="str">
            <v>-</v>
          </cell>
          <cell r="K158" t="str">
            <v>-</v>
          </cell>
        </row>
      </sheetData>
      <sheetData sheetId="104"/>
      <sheetData sheetId="105"/>
      <sheetData sheetId="106"/>
      <sheetData sheetId="107">
        <row r="12">
          <cell r="C12" t="str">
            <v/>
          </cell>
          <cell r="D12" t="str">
            <v/>
          </cell>
          <cell r="E12" t="str">
            <v/>
          </cell>
        </row>
        <row r="13">
          <cell r="C13" t="str">
            <v/>
          </cell>
          <cell r="D13" t="str">
            <v/>
          </cell>
          <cell r="E13" t="str">
            <v/>
          </cell>
        </row>
        <row r="14">
          <cell r="C14" t="str">
            <v/>
          </cell>
          <cell r="D14" t="str">
            <v/>
          </cell>
          <cell r="E14" t="str">
            <v/>
          </cell>
        </row>
        <row r="15">
          <cell r="C15" t="str">
            <v/>
          </cell>
          <cell r="D15" t="str">
            <v/>
          </cell>
          <cell r="E15" t="str">
            <v/>
          </cell>
        </row>
        <row r="16">
          <cell r="C16" t="str">
            <v/>
          </cell>
          <cell r="D16" t="str">
            <v/>
          </cell>
          <cell r="E16" t="str">
            <v/>
          </cell>
        </row>
        <row r="17">
          <cell r="C17" t="str">
            <v/>
          </cell>
          <cell r="D17" t="str">
            <v/>
          </cell>
          <cell r="E17" t="str">
            <v/>
          </cell>
        </row>
        <row r="18">
          <cell r="C18" t="str">
            <v/>
          </cell>
          <cell r="D18" t="str">
            <v/>
          </cell>
          <cell r="E18" t="str">
            <v/>
          </cell>
        </row>
        <row r="19">
          <cell r="C19" t="str">
            <v/>
          </cell>
          <cell r="D19" t="str">
            <v/>
          </cell>
          <cell r="E19" t="str">
            <v/>
          </cell>
        </row>
        <row r="20">
          <cell r="C20" t="str">
            <v/>
          </cell>
          <cell r="D20" t="str">
            <v/>
          </cell>
          <cell r="E20" t="str">
            <v/>
          </cell>
        </row>
        <row r="21">
          <cell r="C21" t="str">
            <v/>
          </cell>
          <cell r="D21" t="str">
            <v/>
          </cell>
          <cell r="E21" t="str">
            <v/>
          </cell>
        </row>
        <row r="22">
          <cell r="C22" t="str">
            <v/>
          </cell>
          <cell r="D22" t="str">
            <v/>
          </cell>
          <cell r="E22" t="str">
            <v/>
          </cell>
        </row>
        <row r="23">
          <cell r="C23" t="str">
            <v/>
          </cell>
          <cell r="D23" t="str">
            <v/>
          </cell>
          <cell r="E23" t="str">
            <v/>
          </cell>
        </row>
        <row r="24">
          <cell r="C24" t="str">
            <v/>
          </cell>
          <cell r="D24" t="str">
            <v/>
          </cell>
          <cell r="E24" t="str">
            <v/>
          </cell>
        </row>
        <row r="25">
          <cell r="C25" t="str">
            <v/>
          </cell>
          <cell r="D25" t="str">
            <v/>
          </cell>
          <cell r="E25" t="str">
            <v/>
          </cell>
        </row>
        <row r="39">
          <cell r="C39" t="str">
            <v>2BR</v>
          </cell>
        </row>
      </sheetData>
      <sheetData sheetId="108">
        <row r="2">
          <cell r="K2" t="str">
            <v>Action</v>
          </cell>
          <cell r="S2" t="str">
            <v>Action</v>
          </cell>
          <cell r="AA2" t="str">
            <v>Action</v>
          </cell>
          <cell r="AI2" t="str">
            <v>Action</v>
          </cell>
          <cell r="AQ2" t="str">
            <v>Action</v>
          </cell>
          <cell r="AY2" t="str">
            <v>Action</v>
          </cell>
          <cell r="BG2" t="str">
            <v>Action</v>
          </cell>
          <cell r="BO2" t="str">
            <v>Action</v>
          </cell>
          <cell r="BW2" t="str">
            <v>Action</v>
          </cell>
          <cell r="CE2" t="str">
            <v>Action</v>
          </cell>
          <cell r="CM2" t="str">
            <v>Action</v>
          </cell>
          <cell r="CU2" t="str">
            <v>Action</v>
          </cell>
        </row>
        <row r="3">
          <cell r="C3" t="str">
            <v>TextDeploy</v>
          </cell>
          <cell r="K3" t="str">
            <v>TextDeploy</v>
          </cell>
          <cell r="S3" t="str">
            <v>TextDeploy</v>
          </cell>
          <cell r="AA3" t="str">
            <v>TextDeploy</v>
          </cell>
          <cell r="AI3" t="str">
            <v>TextDeploy</v>
          </cell>
          <cell r="AQ3" t="str">
            <v>PastePicture</v>
          </cell>
          <cell r="AY3" t="str">
            <v>TextDeploy</v>
          </cell>
          <cell r="AZ3" t="str">
            <v>Two Bedroom (605 SF)</v>
          </cell>
          <cell r="BG3" t="str">
            <v>TextDeploy</v>
          </cell>
          <cell r="BO3" t="str">
            <v>TextDeploy</v>
          </cell>
          <cell r="BW3" t="str">
            <v>TextDeploy</v>
          </cell>
          <cell r="CE3" t="str">
            <v>Factual_Description</v>
          </cell>
          <cell r="CM3" t="str">
            <v>Improvements_Table</v>
          </cell>
          <cell r="CU3" t="str">
            <v>Exec_Table</v>
          </cell>
        </row>
        <row r="4">
          <cell r="K4" t="str">
            <v>TextDeploy</v>
          </cell>
          <cell r="S4" t="str">
            <v>TextDeploy</v>
          </cell>
          <cell r="AA4" t="str">
            <v>TextDeploy</v>
          </cell>
          <cell r="AI4" t="str">
            <v>TextDeploy</v>
          </cell>
          <cell r="AY4" t="str">
            <v>TextDeploy</v>
          </cell>
          <cell r="BG4" t="str">
            <v>TextDeploy</v>
          </cell>
          <cell r="BO4" t="str">
            <v>EnterTextDown</v>
          </cell>
          <cell r="BW4" t="str">
            <v>TextDeploy</v>
          </cell>
          <cell r="CE4" t="str">
            <v>Factual_Description</v>
          </cell>
          <cell r="CM4" t="str">
            <v>Improvements_Table</v>
          </cell>
          <cell r="CU4" t="str">
            <v>Exec_Table</v>
          </cell>
        </row>
        <row r="5">
          <cell r="K5" t="str">
            <v>PastePicture</v>
          </cell>
          <cell r="S5" t="str">
            <v>PastePicture</v>
          </cell>
          <cell r="AA5" t="str">
            <v>TextDeploy</v>
          </cell>
          <cell r="AI5" t="str">
            <v>TextDeploy</v>
          </cell>
          <cell r="AY5" t="str">
            <v>TextDeploy</v>
          </cell>
          <cell r="BG5" t="str">
            <v>TextDeploy</v>
          </cell>
          <cell r="BO5" t="str">
            <v>TextDeploy</v>
          </cell>
          <cell r="BW5" t="str">
            <v>PastePicture</v>
          </cell>
          <cell r="CE5" t="str">
            <v>Photo</v>
          </cell>
          <cell r="CM5" t="str">
            <v>Improvements_Table</v>
          </cell>
          <cell r="CU5" t="str">
            <v>Photo2</v>
          </cell>
        </row>
        <row r="6">
          <cell r="K6" t="str">
            <v>EnterTextDown</v>
          </cell>
          <cell r="S6" t="str">
            <v>EnterTextDown</v>
          </cell>
          <cell r="AA6" t="str">
            <v>TextDeploy</v>
          </cell>
          <cell r="AI6" t="str">
            <v>PastePicture</v>
          </cell>
          <cell r="AY6" t="str">
            <v>TextDeploy</v>
          </cell>
          <cell r="BG6" t="str">
            <v>TextDeploy</v>
          </cell>
          <cell r="BO6" t="str">
            <v>EnterTextDown</v>
          </cell>
          <cell r="BW6" t="str">
            <v>EnterTextDown</v>
          </cell>
          <cell r="CE6" t="str">
            <v>Factual_Description</v>
          </cell>
          <cell r="CM6" t="str">
            <v>Improvements_Table</v>
          </cell>
          <cell r="CU6" t="str">
            <v>Exec_Table</v>
          </cell>
        </row>
        <row r="7">
          <cell r="K7" t="str">
            <v>TextDeploy</v>
          </cell>
          <cell r="S7" t="str">
            <v>TextDeploy</v>
          </cell>
          <cell r="AA7" t="str">
            <v>PastePicture_External</v>
          </cell>
          <cell r="AI7" t="str">
            <v>EnterTextDown</v>
          </cell>
          <cell r="AY7" t="str">
            <v>TextDeploy</v>
          </cell>
          <cell r="BG7" t="str">
            <v>TextDeploy</v>
          </cell>
          <cell r="BO7" t="str">
            <v>PastePicture</v>
          </cell>
          <cell r="BW7" t="str">
            <v>TextDeploy</v>
          </cell>
          <cell r="CE7" t="str">
            <v>Factual_Description</v>
          </cell>
          <cell r="CM7" t="str">
            <v>Improvements_Table</v>
          </cell>
          <cell r="CU7" t="str">
            <v>Exec_Table</v>
          </cell>
        </row>
        <row r="8">
          <cell r="K8" t="str">
            <v>PasteChart</v>
          </cell>
          <cell r="S8" t="str">
            <v>PastePicture</v>
          </cell>
          <cell r="AA8" t="str">
            <v>EnterTextDown</v>
          </cell>
          <cell r="AI8" t="str">
            <v>TextDeploy</v>
          </cell>
          <cell r="AY8" t="str">
            <v>TextDeploy</v>
          </cell>
          <cell r="BG8" t="str">
            <v>TextDeploy</v>
          </cell>
          <cell r="BO8" t="str">
            <v>EnterTextDown</v>
          </cell>
          <cell r="BW8" t="str">
            <v>TextDeploy</v>
          </cell>
          <cell r="CE8" t="str">
            <v>Factual_Description</v>
          </cell>
          <cell r="CM8" t="str">
            <v>Improvements_Table</v>
          </cell>
          <cell r="CU8" t="str">
            <v>Exec_Table</v>
          </cell>
        </row>
        <row r="9">
          <cell r="K9" t="str">
            <v>EnterTextDown</v>
          </cell>
          <cell r="S9" t="str">
            <v>EnterTextDown</v>
          </cell>
          <cell r="AA9" t="str">
            <v>TextDeploy</v>
          </cell>
          <cell r="AI9" t="str">
            <v>PastePicture</v>
          </cell>
          <cell r="AY9" t="str">
            <v>TextDeploy</v>
          </cell>
          <cell r="BG9" t="str">
            <v>TextDeploy</v>
          </cell>
          <cell r="BO9" t="str">
            <v>TextDeploy</v>
          </cell>
          <cell r="BW9" t="str">
            <v>TextDeploy</v>
          </cell>
          <cell r="CE9" t="str">
            <v>Factual_Description</v>
          </cell>
          <cell r="CM9" t="str">
            <v>Improvements_Table</v>
          </cell>
          <cell r="CU9" t="str">
            <v>Table</v>
          </cell>
        </row>
        <row r="10">
          <cell r="K10" t="str">
            <v>TextDeploy</v>
          </cell>
          <cell r="S10" t="str">
            <v>TextDeploy</v>
          </cell>
          <cell r="AA10" t="str">
            <v>TextDeploy</v>
          </cell>
          <cell r="AI10" t="str">
            <v>EnterTextDown</v>
          </cell>
          <cell r="AY10" t="str">
            <v>TextDeploy</v>
          </cell>
          <cell r="BG10" t="str">
            <v>TextDeploy</v>
          </cell>
          <cell r="BO10" t="str">
            <v>EnterTextDown</v>
          </cell>
          <cell r="BW10" t="str">
            <v>PastePicture</v>
          </cell>
          <cell r="CE10" t="str">
            <v>Factual_Description</v>
          </cell>
          <cell r="CM10" t="str">
            <v>Table</v>
          </cell>
          <cell r="CU10" t="str">
            <v>Exec_Table</v>
          </cell>
        </row>
        <row r="11">
          <cell r="K11" t="str">
            <v>TextDeploy</v>
          </cell>
          <cell r="S11" t="str">
            <v>TextDeploy</v>
          </cell>
          <cell r="AA11" t="str">
            <v>PastePicture</v>
          </cell>
          <cell r="AI11" t="str">
            <v>TextDeploy</v>
          </cell>
          <cell r="AY11" t="str">
            <v>TextDeploy</v>
          </cell>
          <cell r="BG11" t="str">
            <v>TextDeploy</v>
          </cell>
          <cell r="BO11" t="str">
            <v>TextDeploy</v>
          </cell>
          <cell r="BW11" t="str">
            <v>EnterTextDown</v>
          </cell>
          <cell r="CE11" t="str">
            <v>Photo2</v>
          </cell>
          <cell r="CM11" t="str">
            <v>Improvements_Table</v>
          </cell>
          <cell r="CU11" t="str">
            <v>Exec_Table</v>
          </cell>
        </row>
        <row r="12">
          <cell r="K12" t="str">
            <v>PastePicture</v>
          </cell>
          <cell r="S12" t="str">
            <v>TextDeploy</v>
          </cell>
          <cell r="AA12" t="str">
            <v>EnterTextDown</v>
          </cell>
          <cell r="AI12" t="str">
            <v>TextDeploy</v>
          </cell>
          <cell r="AY12" t="str">
            <v>TextDeploy</v>
          </cell>
          <cell r="BG12" t="str">
            <v>TextDeploy</v>
          </cell>
          <cell r="BO12" t="str">
            <v>EnterTextDown</v>
          </cell>
          <cell r="BW12" t="str">
            <v>TextDeploy</v>
          </cell>
          <cell r="CE12" t="str">
            <v>Factual_Description</v>
          </cell>
          <cell r="CM12" t="str">
            <v>Table</v>
          </cell>
          <cell r="CU12" t="str">
            <v>Photo</v>
          </cell>
        </row>
        <row r="13">
          <cell r="K13" t="str">
            <v>EnterTextDown</v>
          </cell>
          <cell r="S13" t="str">
            <v>PastePicture</v>
          </cell>
          <cell r="AA13" t="str">
            <v>PastePicture</v>
          </cell>
          <cell r="AI13" t="str">
            <v>TextDeploy</v>
          </cell>
          <cell r="AY13" t="str">
            <v>TextDeploy</v>
          </cell>
          <cell r="BG13" t="str">
            <v>TextDeploy</v>
          </cell>
          <cell r="BO13" t="str">
            <v>TextDeploy</v>
          </cell>
          <cell r="BW13" t="str">
            <v>TextDeploy</v>
          </cell>
          <cell r="CE13" t="str">
            <v>Factual_Description</v>
          </cell>
          <cell r="CM13" t="str">
            <v>Improvements_Table</v>
          </cell>
          <cell r="CU13" t="str">
            <v>Exec_Table</v>
          </cell>
        </row>
        <row r="14">
          <cell r="K14" t="str">
            <v>TextDeploy</v>
          </cell>
          <cell r="S14" t="str">
            <v>EnterTextDown</v>
          </cell>
          <cell r="AA14" t="str">
            <v>EnterTextDown</v>
          </cell>
          <cell r="AI14" t="str">
            <v>EnterTextDown</v>
          </cell>
          <cell r="AY14" t="str">
            <v>TextDeploy</v>
          </cell>
          <cell r="BG14" t="str">
            <v>RCS_Comp_Narrative</v>
          </cell>
          <cell r="BO14" t="str">
            <v>EnterTextDown</v>
          </cell>
          <cell r="BW14" t="str">
            <v>TextDeploy</v>
          </cell>
          <cell r="CE14" t="str">
            <v>Factual_Description</v>
          </cell>
          <cell r="CM14" t="str">
            <v>Improvements_Table</v>
          </cell>
          <cell r="CU14" t="str">
            <v>Photo</v>
          </cell>
        </row>
        <row r="15">
          <cell r="K15" t="str">
            <v>TextDeploy</v>
          </cell>
          <cell r="S15" t="str">
            <v>PastePicture</v>
          </cell>
          <cell r="AA15" t="str">
            <v>TextDeploy</v>
          </cell>
          <cell r="AI15" t="str">
            <v>PastePicture</v>
          </cell>
          <cell r="AY15" t="str">
            <v>TextDeploy</v>
          </cell>
          <cell r="BG15" t="str">
            <v>TextDeploy</v>
          </cell>
          <cell r="BO15" t="str">
            <v>PastePicture</v>
          </cell>
          <cell r="BW15" t="str">
            <v>PastePicture</v>
          </cell>
          <cell r="CE15" t="str">
            <v>Factual_Description</v>
          </cell>
          <cell r="CM15" t="str">
            <v>Improvements_Table</v>
          </cell>
          <cell r="CU15" t="str">
            <v>Exec_Table</v>
          </cell>
        </row>
        <row r="16">
          <cell r="K16" t="str">
            <v>EnterTextDown</v>
          </cell>
          <cell r="S16" t="str">
            <v>EnterTextDown</v>
          </cell>
          <cell r="AA16" t="str">
            <v>TextDeploy</v>
          </cell>
          <cell r="AI16" t="str">
            <v>EnterTextDown</v>
          </cell>
          <cell r="AY16" t="str">
            <v>TextDeploy</v>
          </cell>
          <cell r="BG16" t="str">
            <v>PastePicture</v>
          </cell>
          <cell r="BO16" t="str">
            <v>EnterTextDown</v>
          </cell>
          <cell r="BW16" t="str">
            <v>EnterTextDown</v>
          </cell>
          <cell r="CE16" t="str">
            <v>Factual_Description</v>
          </cell>
          <cell r="CM16" t="str">
            <v>Improvements_Table</v>
          </cell>
          <cell r="CU16" t="str">
            <v>Exec_Table</v>
          </cell>
        </row>
        <row r="17">
          <cell r="K17" t="str">
            <v>PastePicture</v>
          </cell>
          <cell r="S17" t="str">
            <v>PasteChart</v>
          </cell>
          <cell r="AA17" t="str">
            <v>TextDeploy</v>
          </cell>
          <cell r="AI17" t="str">
            <v>PastePicture</v>
          </cell>
          <cell r="AY17" t="str">
            <v>TextDeploy</v>
          </cell>
          <cell r="BG17" t="str">
            <v>EnterTextDown</v>
          </cell>
          <cell r="BO17" t="str">
            <v>TextDeploy</v>
          </cell>
          <cell r="BW17" t="str">
            <v>TextDeploy</v>
          </cell>
          <cell r="CE17" t="str">
            <v>Photo</v>
          </cell>
          <cell r="CU17" t="str">
            <v>Table</v>
          </cell>
        </row>
        <row r="18">
          <cell r="K18" t="str">
            <v>EnterTextDown</v>
          </cell>
          <cell r="S18" t="str">
            <v>EnterTextDown</v>
          </cell>
          <cell r="AA18" t="str">
            <v>EnterTextDown</v>
          </cell>
          <cell r="AI18" t="str">
            <v>EnterTextDown</v>
          </cell>
          <cell r="AY18" t="str">
            <v>PastePicture</v>
          </cell>
          <cell r="BG18" t="str">
            <v>TextDeploy</v>
          </cell>
          <cell r="BO18" t="str">
            <v>EnterTextDown</v>
          </cell>
          <cell r="BW18" t="str">
            <v>TextDeploy</v>
          </cell>
          <cell r="CE18" t="str">
            <v>Factual_Description</v>
          </cell>
          <cell r="CU18" t="str">
            <v>Exec_Table</v>
          </cell>
        </row>
        <row r="19">
          <cell r="K19" t="str">
            <v>PastePicture</v>
          </cell>
          <cell r="S19" t="str">
            <v>PasteChart</v>
          </cell>
          <cell r="AA19" t="str">
            <v>PastePicture</v>
          </cell>
          <cell r="AI19" t="str">
            <v>PastePicture</v>
          </cell>
          <cell r="AY19" t="str">
            <v>EnterTextDown</v>
          </cell>
          <cell r="BG19" t="str">
            <v>TextDeploy</v>
          </cell>
          <cell r="BO19" t="str">
            <v>PastePicture</v>
          </cell>
          <cell r="BW19" t="str">
            <v>TextDeploy</v>
          </cell>
          <cell r="CE19" t="str">
            <v>Factual_Description</v>
          </cell>
          <cell r="CU19" t="str">
            <v>Exec_Table</v>
          </cell>
        </row>
        <row r="20">
          <cell r="K20" t="str">
            <v>EnterTextDown</v>
          </cell>
          <cell r="S20" t="str">
            <v>EnterTextDown</v>
          </cell>
          <cell r="AA20" t="str">
            <v>EnterTextDown</v>
          </cell>
          <cell r="AI20" t="str">
            <v>EnterTextDown</v>
          </cell>
          <cell r="AY20" t="str">
            <v>TextDeploy</v>
          </cell>
          <cell r="BG20" t="str">
            <v>PastePicture_External</v>
          </cell>
          <cell r="BO20" t="str">
            <v>EnterTextDown</v>
          </cell>
          <cell r="BW20" t="str">
            <v>PastePicture</v>
          </cell>
        </row>
        <row r="21">
          <cell r="K21" t="str">
            <v>PasteChart</v>
          </cell>
          <cell r="S21" t="str">
            <v>TextDeploy</v>
          </cell>
          <cell r="AA21" t="str">
            <v>PastePicture</v>
          </cell>
          <cell r="AI21" t="str">
            <v>TextDeploy</v>
          </cell>
          <cell r="AY21" t="str">
            <v>TextDeploy</v>
          </cell>
          <cell r="BO21" t="str">
            <v>TextDeploy</v>
          </cell>
          <cell r="BW21" t="str">
            <v>EnterTextDown</v>
          </cell>
        </row>
        <row r="22">
          <cell r="K22" t="str">
            <v>EnterTextDown</v>
          </cell>
          <cell r="S22" t="str">
            <v>TextDeploy</v>
          </cell>
          <cell r="AA22" t="str">
            <v>EnterTextDown</v>
          </cell>
          <cell r="AI22" t="str">
            <v>TextDeploy</v>
          </cell>
          <cell r="AY22" t="str">
            <v>TextDeploy</v>
          </cell>
          <cell r="BO22" t="str">
            <v>EnterTextDown</v>
          </cell>
          <cell r="BW22" t="str">
            <v>TextDeploy</v>
          </cell>
        </row>
        <row r="23">
          <cell r="K23" t="str">
            <v>PasteChart</v>
          </cell>
          <cell r="S23" t="str">
            <v>EnterTextDown</v>
          </cell>
          <cell r="AA23" t="str">
            <v>TextDeploy</v>
          </cell>
          <cell r="AI23" t="str">
            <v>TextDeploy</v>
          </cell>
          <cell r="AY23" t="str">
            <v>TextDeploy</v>
          </cell>
          <cell r="BO23" t="str">
            <v>TextDeploy</v>
          </cell>
          <cell r="BW23" t="str">
            <v>PastePicture</v>
          </cell>
        </row>
        <row r="24">
          <cell r="K24" t="str">
            <v>EnterTextDown</v>
          </cell>
          <cell r="S24" t="str">
            <v>PastePicture</v>
          </cell>
          <cell r="AA24" t="str">
            <v>TextDeploy</v>
          </cell>
          <cell r="AI24" t="str">
            <v>PastePicture</v>
          </cell>
          <cell r="AY24" t="str">
            <v>TextDeploy</v>
          </cell>
          <cell r="BO24" t="str">
            <v>PastePicture</v>
          </cell>
          <cell r="BW24" t="str">
            <v>EnterTextDown</v>
          </cell>
        </row>
        <row r="25">
          <cell r="K25" t="str">
            <v>TextDeploy</v>
          </cell>
          <cell r="S25" t="str">
            <v>EnterTextDown</v>
          </cell>
          <cell r="AA25" t="str">
            <v>PastePicture</v>
          </cell>
          <cell r="AI25" t="str">
            <v>EnterTextDown</v>
          </cell>
          <cell r="AY25" t="str">
            <v>TextDeploy</v>
          </cell>
          <cell r="BO25" t="str">
            <v>EnterTextDown</v>
          </cell>
          <cell r="BW25" t="str">
            <v>PastePicture</v>
          </cell>
        </row>
        <row r="26">
          <cell r="K26" t="str">
            <v>TextDeploy</v>
          </cell>
          <cell r="S26" t="str">
            <v>TextDeploy</v>
          </cell>
          <cell r="AA26" t="str">
            <v>EnterTextDown</v>
          </cell>
          <cell r="AI26" t="str">
            <v>TextDeploy</v>
          </cell>
          <cell r="AY26" t="str">
            <v>PastePicture</v>
          </cell>
          <cell r="BO26" t="str">
            <v>TextDeploy</v>
          </cell>
          <cell r="BW26" t="str">
            <v>EnterTextDown</v>
          </cell>
        </row>
        <row r="27">
          <cell r="K27" t="str">
            <v>EnterTextDown</v>
          </cell>
          <cell r="S27" t="str">
            <v>TextDeploy</v>
          </cell>
          <cell r="AA27" t="str">
            <v>TextDeploy</v>
          </cell>
          <cell r="AI27" t="str">
            <v>TextDeploy</v>
          </cell>
          <cell r="AY27" t="str">
            <v>EnterTextDown</v>
          </cell>
          <cell r="BO27" t="str">
            <v>EnterTextDown</v>
          </cell>
          <cell r="BW27" t="str">
            <v>TextDeploy</v>
          </cell>
        </row>
        <row r="28">
          <cell r="K28" t="str">
            <v>TextDeploy</v>
          </cell>
          <cell r="S28" t="str">
            <v>TextDeploy</v>
          </cell>
          <cell r="AA28" t="str">
            <v>TextDeploy</v>
          </cell>
          <cell r="AI28" t="str">
            <v>TextDeploy</v>
          </cell>
          <cell r="AY28" t="str">
            <v>TextDeploy</v>
          </cell>
          <cell r="BO28" t="str">
            <v>TextDeploy</v>
          </cell>
          <cell r="BW28" t="str">
            <v>TextDeploy</v>
          </cell>
        </row>
        <row r="29">
          <cell r="K29" t="str">
            <v>PastePicture</v>
          </cell>
          <cell r="S29" t="str">
            <v>TextDeploy</v>
          </cell>
          <cell r="AA29" t="str">
            <v>TextDeploy</v>
          </cell>
          <cell r="AI29" t="str">
            <v>PastePicture</v>
          </cell>
          <cell r="AY29" t="str">
            <v>TextDeploy</v>
          </cell>
          <cell r="BO29" t="str">
            <v>EnterTextDown</v>
          </cell>
          <cell r="BW29" t="str">
            <v>TextDeploy</v>
          </cell>
        </row>
        <row r="30">
          <cell r="K30" t="str">
            <v>EnterTextDown</v>
          </cell>
          <cell r="S30" t="str">
            <v>TextDeploy</v>
          </cell>
          <cell r="AA30" t="str">
            <v>TextDeploy</v>
          </cell>
          <cell r="AI30" t="str">
            <v>EnterTextDown</v>
          </cell>
          <cell r="AY30" t="str">
            <v>TextDeploy</v>
          </cell>
          <cell r="BO30" t="str">
            <v>PastePicture</v>
          </cell>
          <cell r="BW30" t="str">
            <v>PastePicture</v>
          </cell>
        </row>
        <row r="31">
          <cell r="K31" t="str">
            <v>TextDeploy</v>
          </cell>
          <cell r="S31" t="str">
            <v>TextDeploy</v>
          </cell>
          <cell r="AA31" t="str">
            <v>PastePicture</v>
          </cell>
          <cell r="AI31" t="str">
            <v>TextDeploy</v>
          </cell>
          <cell r="AY31" t="str">
            <v>PastePicture</v>
          </cell>
          <cell r="BO31" t="str">
            <v>EnterTextDown</v>
          </cell>
          <cell r="BW31" t="str">
            <v>EnterTextDown</v>
          </cell>
        </row>
        <row r="32">
          <cell r="K32" t="str">
            <v>TextDeploy</v>
          </cell>
          <cell r="S32" t="str">
            <v>TextDeploy</v>
          </cell>
          <cell r="AA32" t="str">
            <v>EnterTextDown</v>
          </cell>
          <cell r="AI32" t="str">
            <v>TextDeploy</v>
          </cell>
          <cell r="AY32" t="str">
            <v>EnterTextDown</v>
          </cell>
          <cell r="BO32" t="str">
            <v>TextDeploy</v>
          </cell>
          <cell r="BW32" t="str">
            <v>TextDeploy</v>
          </cell>
        </row>
        <row r="33">
          <cell r="K33" t="str">
            <v>TextDeploy</v>
          </cell>
          <cell r="S33" t="str">
            <v>EnterTextDown</v>
          </cell>
          <cell r="AA33" t="str">
            <v>TextDeploy</v>
          </cell>
          <cell r="AI33" t="str">
            <v>TextDeploy</v>
          </cell>
          <cell r="AY33" t="str">
            <v>TextDeploy</v>
          </cell>
          <cell r="BO33" t="str">
            <v>EnterTextDown</v>
          </cell>
          <cell r="BW33" t="str">
            <v>TextDeploy</v>
          </cell>
        </row>
        <row r="34">
          <cell r="K34" t="str">
            <v>PastePicture</v>
          </cell>
          <cell r="S34" t="str">
            <v>PastePicture</v>
          </cell>
          <cell r="AA34" t="str">
            <v>TextDeploy</v>
          </cell>
          <cell r="AI34" t="str">
            <v>PasteChart</v>
          </cell>
          <cell r="AY34" t="str">
            <v>TextDeploy</v>
          </cell>
          <cell r="BO34" t="str">
            <v>TextDeploy</v>
          </cell>
          <cell r="BW34" t="str">
            <v>PastePicture</v>
          </cell>
        </row>
        <row r="35">
          <cell r="K35" t="str">
            <v>EnterTextDown</v>
          </cell>
          <cell r="S35" t="str">
            <v>EnterTextDown</v>
          </cell>
          <cell r="AA35" t="str">
            <v>TextDeploy</v>
          </cell>
          <cell r="AI35" t="str">
            <v>EnterTextDown</v>
          </cell>
          <cell r="AY35" t="str">
            <v>TextDeploy</v>
          </cell>
          <cell r="BO35" t="str">
            <v>EnterTextDown</v>
          </cell>
          <cell r="BW35" t="str">
            <v>EnterTextDown</v>
          </cell>
        </row>
        <row r="36">
          <cell r="K36" t="str">
            <v>TextDeploy</v>
          </cell>
          <cell r="S36" t="str">
            <v>TextDeploy</v>
          </cell>
          <cell r="AA36" t="str">
            <v>PastePicture</v>
          </cell>
          <cell r="AI36" t="str">
            <v>TextDeploy</v>
          </cell>
          <cell r="AY36" t="str">
            <v>TextDeploy</v>
          </cell>
          <cell r="BO36" t="str">
            <v>TextDeploy</v>
          </cell>
          <cell r="BW36" t="str">
            <v>TextDeploy</v>
          </cell>
        </row>
        <row r="37">
          <cell r="K37" t="str">
            <v>TextDeploy</v>
          </cell>
          <cell r="S37" t="str">
            <v>TextDeploy</v>
          </cell>
          <cell r="AA37" t="str">
            <v>EnterTextDown</v>
          </cell>
          <cell r="AI37" t="str">
            <v>PastePicture</v>
          </cell>
          <cell r="AY37" t="str">
            <v>TextDeploy</v>
          </cell>
          <cell r="BO37" t="str">
            <v>EnterTextDown</v>
          </cell>
          <cell r="BW37" t="str">
            <v>TextDeploy</v>
          </cell>
        </row>
        <row r="38">
          <cell r="K38" t="str">
            <v>TextDeploy</v>
          </cell>
          <cell r="S38" t="str">
            <v>TextDeploy</v>
          </cell>
          <cell r="AA38" t="str">
            <v>TextDeploy</v>
          </cell>
          <cell r="AI38" t="str">
            <v>EnterTextDown</v>
          </cell>
          <cell r="AY38" t="str">
            <v>TextDeploy</v>
          </cell>
          <cell r="BO38" t="str">
            <v>PastePicture</v>
          </cell>
          <cell r="BW38" t="str">
            <v>TextDeploy</v>
          </cell>
        </row>
        <row r="39">
          <cell r="S39" t="str">
            <v>EnterTextDown</v>
          </cell>
          <cell r="AA39" t="str">
            <v>TextDeploy</v>
          </cell>
          <cell r="AI39" t="str">
            <v>TextDeploy</v>
          </cell>
          <cell r="AY39" t="str">
            <v>PastePicture</v>
          </cell>
          <cell r="BO39" t="str">
            <v>EnterTextDown</v>
          </cell>
          <cell r="BW39" t="str">
            <v>TextDeploy</v>
          </cell>
        </row>
        <row r="40">
          <cell r="S40" t="str">
            <v>PastePicture_External</v>
          </cell>
          <cell r="AA40" t="str">
            <v>TextDeploy</v>
          </cell>
          <cell r="AI40" t="str">
            <v>TextDeploy</v>
          </cell>
          <cell r="AY40" t="str">
            <v>EnterTextDown</v>
          </cell>
          <cell r="BO40" t="str">
            <v>TextDeploy</v>
          </cell>
          <cell r="BW40" t="str">
            <v>TextDeploy</v>
          </cell>
        </row>
        <row r="41">
          <cell r="S41" t="str">
            <v>EnterTextDown</v>
          </cell>
          <cell r="AA41" t="str">
            <v>PastePicture</v>
          </cell>
          <cell r="AI41" t="str">
            <v>TextDeploy</v>
          </cell>
          <cell r="AY41" t="str">
            <v>TextDeploy</v>
          </cell>
          <cell r="BO41" t="str">
            <v>EnterTextDown</v>
          </cell>
          <cell r="BW41" t="str">
            <v>PastePicture</v>
          </cell>
        </row>
        <row r="42">
          <cell r="S42" t="str">
            <v>PastePicture</v>
          </cell>
          <cell r="AA42" t="str">
            <v>EnterTextDown</v>
          </cell>
          <cell r="AY42" t="str">
            <v>TextDeploy</v>
          </cell>
          <cell r="BO42" t="str">
            <v>TextDeploy</v>
          </cell>
          <cell r="BW42" t="str">
            <v>EnterTextDown</v>
          </cell>
        </row>
        <row r="43">
          <cell r="S43" t="str">
            <v>EnterTextDown</v>
          </cell>
          <cell r="AA43" t="str">
            <v>TextDeploy</v>
          </cell>
          <cell r="AY43" t="str">
            <v>TextDeploy</v>
          </cell>
          <cell r="BO43" t="str">
            <v>EnterTextDown</v>
          </cell>
          <cell r="BW43" t="str">
            <v>PastePicture</v>
          </cell>
        </row>
        <row r="44">
          <cell r="S44" t="str">
            <v>TextDeploy</v>
          </cell>
          <cell r="AA44" t="str">
            <v>TextDeploy</v>
          </cell>
          <cell r="AY44" t="str">
            <v>PastePicture</v>
          </cell>
          <cell r="BO44" t="str">
            <v>TextDeploy</v>
          </cell>
          <cell r="BW44" t="str">
            <v>EnterTextDown</v>
          </cell>
        </row>
        <row r="45">
          <cell r="AA45" t="str">
            <v>TextDeploy</v>
          </cell>
          <cell r="AY45" t="str">
            <v>EnterTextDown</v>
          </cell>
          <cell r="BO45" t="str">
            <v>EnterTextDown</v>
          </cell>
          <cell r="BW45" t="str">
            <v>TextDeploy</v>
          </cell>
        </row>
        <row r="46">
          <cell r="AA46" t="str">
            <v>PastePicture</v>
          </cell>
          <cell r="AY46" t="str">
            <v>TextDeploy</v>
          </cell>
          <cell r="BO46" t="str">
            <v>PastePicture</v>
          </cell>
        </row>
        <row r="47">
          <cell r="AA47" t="str">
            <v>EnterTextDown</v>
          </cell>
          <cell r="AY47" t="str">
            <v>TextDeploy</v>
          </cell>
          <cell r="BO47" t="str">
            <v>EnterTextDown</v>
          </cell>
        </row>
        <row r="48">
          <cell r="AA48" t="str">
            <v>TextDeploy</v>
          </cell>
          <cell r="AY48" t="str">
            <v>TextDeploy</v>
          </cell>
          <cell r="BO48" t="str">
            <v>TextDeploy</v>
          </cell>
        </row>
        <row r="49">
          <cell r="AA49" t="str">
            <v>TextDeploy</v>
          </cell>
          <cell r="AY49" t="str">
            <v>TextDeploy</v>
          </cell>
          <cell r="BO49" t="str">
            <v>EnterTextDown</v>
          </cell>
        </row>
        <row r="50">
          <cell r="AA50" t="str">
            <v>TextDeploy</v>
          </cell>
          <cell r="AY50" t="str">
            <v>TextDeploy</v>
          </cell>
          <cell r="BO50" t="str">
            <v>TextDeploy</v>
          </cell>
        </row>
        <row r="51">
          <cell r="AA51" t="str">
            <v>PasteChart</v>
          </cell>
          <cell r="AY51" t="str">
            <v>TextDeploy</v>
          </cell>
          <cell r="BO51" t="str">
            <v>EnterTextDown</v>
          </cell>
        </row>
        <row r="52">
          <cell r="AA52" t="str">
            <v>EnterTextDown</v>
          </cell>
          <cell r="AY52" t="str">
            <v>TextDeploy</v>
          </cell>
          <cell r="BO52" t="str">
            <v>TextDeploy</v>
          </cell>
        </row>
        <row r="53">
          <cell r="AA53" t="str">
            <v>TextDeploy</v>
          </cell>
          <cell r="AY53" t="str">
            <v>TextDeploy</v>
          </cell>
          <cell r="BO53" t="str">
            <v>EnterTextDown</v>
          </cell>
        </row>
        <row r="54">
          <cell r="AA54" t="str">
            <v>PastePicture</v>
          </cell>
          <cell r="AY54" t="str">
            <v>TextDeploy</v>
          </cell>
          <cell r="BO54" t="str">
            <v>PastePicture</v>
          </cell>
        </row>
        <row r="55">
          <cell r="AA55" t="str">
            <v>EnterTextDown</v>
          </cell>
          <cell r="AY55" t="str">
            <v>TextDeploy</v>
          </cell>
          <cell r="BO55" t="str">
            <v>EnterTextDown</v>
          </cell>
        </row>
        <row r="56">
          <cell r="AA56" t="str">
            <v>TextDeploy</v>
          </cell>
          <cell r="AY56" t="str">
            <v>TextDeploy</v>
          </cell>
          <cell r="BO56" t="str">
            <v>TextDeploy</v>
          </cell>
        </row>
        <row r="57">
          <cell r="AA57" t="str">
            <v>TextDeploy</v>
          </cell>
          <cell r="AY57" t="str">
            <v>TextDeploy</v>
          </cell>
          <cell r="BO57" t="str">
            <v>EnterTextDown</v>
          </cell>
        </row>
        <row r="58">
          <cell r="AA58" t="str">
            <v>TextDeploy</v>
          </cell>
          <cell r="AY58" t="str">
            <v>TextDeploy</v>
          </cell>
          <cell r="BO58" t="str">
            <v>TextDeploy</v>
          </cell>
        </row>
        <row r="59">
          <cell r="AY59" t="str">
            <v>TextDeploy</v>
          </cell>
          <cell r="BO59" t="str">
            <v>TextDeploy</v>
          </cell>
        </row>
        <row r="60">
          <cell r="AY60" t="str">
            <v>TextDeploy</v>
          </cell>
          <cell r="BO60" t="str">
            <v>EnterTextDown</v>
          </cell>
        </row>
        <row r="61">
          <cell r="AY61" t="str">
            <v>TextDeploy</v>
          </cell>
          <cell r="BO61" t="str">
            <v>TextDeploy</v>
          </cell>
        </row>
        <row r="62">
          <cell r="AY62" t="str">
            <v>TextDeploy</v>
          </cell>
          <cell r="BO62" t="str">
            <v>TextDeploy</v>
          </cell>
        </row>
        <row r="63">
          <cell r="AY63" t="str">
            <v>TextDeploy</v>
          </cell>
          <cell r="BO63" t="str">
            <v>EnterTextDown</v>
          </cell>
        </row>
        <row r="64">
          <cell r="AY64" t="str">
            <v>TextDeploy</v>
          </cell>
          <cell r="BO64" t="str">
            <v>PastePicture</v>
          </cell>
        </row>
        <row r="65">
          <cell r="AY65" t="str">
            <v>TextDeploy</v>
          </cell>
          <cell r="BO65" t="str">
            <v>EnterTextDown</v>
          </cell>
        </row>
        <row r="66">
          <cell r="AY66" t="str">
            <v>TextDeploy</v>
          </cell>
          <cell r="BO66" t="str">
            <v>TextDeploy</v>
          </cell>
        </row>
        <row r="67">
          <cell r="AY67" t="str">
            <v>TextDeploy</v>
          </cell>
          <cell r="BO67" t="str">
            <v>EnterTextDown</v>
          </cell>
        </row>
        <row r="68">
          <cell r="AY68" t="str">
            <v>TextDeploy</v>
          </cell>
          <cell r="BO68" t="str">
            <v>TextDeploy</v>
          </cell>
        </row>
        <row r="69">
          <cell r="AY69" t="str">
            <v>TextDeploy</v>
          </cell>
          <cell r="BO69" t="str">
            <v>TextDeploy</v>
          </cell>
        </row>
        <row r="70">
          <cell r="AY70" t="str">
            <v>PastePicture</v>
          </cell>
          <cell r="BO70" t="str">
            <v>EnterTextDown</v>
          </cell>
        </row>
        <row r="71">
          <cell r="AY71" t="str">
            <v>EnterTextDown</v>
          </cell>
          <cell r="BO71" t="str">
            <v>PastePicture</v>
          </cell>
        </row>
        <row r="72">
          <cell r="AY72" t="str">
            <v>TextDeploy</v>
          </cell>
          <cell r="BO72" t="str">
            <v>EnterTextDown</v>
          </cell>
        </row>
        <row r="73">
          <cell r="AY73" t="str">
            <v>TextDeploy</v>
          </cell>
          <cell r="BO73" t="str">
            <v>TextDeploy</v>
          </cell>
        </row>
        <row r="74">
          <cell r="AY74" t="str">
            <v>TextDeploy</v>
          </cell>
          <cell r="BO74" t="str">
            <v>EnterTextDown</v>
          </cell>
        </row>
        <row r="75">
          <cell r="AY75" t="str">
            <v>TextDeploy</v>
          </cell>
          <cell r="BO75" t="str">
            <v>TextDeploy</v>
          </cell>
        </row>
        <row r="76">
          <cell r="AY76" t="str">
            <v>TextDeploy</v>
          </cell>
          <cell r="BO76" t="str">
            <v>TextDeploy</v>
          </cell>
        </row>
        <row r="77">
          <cell r="AY77" t="str">
            <v>TextDeploy</v>
          </cell>
          <cell r="BO77" t="str">
            <v>EnterTextDown</v>
          </cell>
        </row>
        <row r="78">
          <cell r="AY78" t="str">
            <v>TextDeploy</v>
          </cell>
          <cell r="BO78" t="str">
            <v>PastePicture</v>
          </cell>
        </row>
        <row r="79">
          <cell r="AY79" t="str">
            <v>TextDeploy</v>
          </cell>
          <cell r="BO79" t="str">
            <v>EnterTextDown</v>
          </cell>
        </row>
        <row r="80">
          <cell r="AY80" t="str">
            <v>TextDeploy</v>
          </cell>
          <cell r="BO80" t="str">
            <v>TextDeploy</v>
          </cell>
        </row>
        <row r="81">
          <cell r="AY81" t="str">
            <v>TextDeploy</v>
          </cell>
          <cell r="BO81" t="str">
            <v>EnterTextDown</v>
          </cell>
        </row>
        <row r="82">
          <cell r="AY82" t="str">
            <v>TextDeploy</v>
          </cell>
          <cell r="BO82" t="str">
            <v>TextDeploy</v>
          </cell>
        </row>
        <row r="83">
          <cell r="AY83" t="str">
            <v>TextDeploy</v>
          </cell>
          <cell r="BO83" t="str">
            <v>TextDeploy</v>
          </cell>
        </row>
        <row r="84">
          <cell r="AY84" t="str">
            <v>TextDeploy</v>
          </cell>
          <cell r="BO84" t="str">
            <v>TextDeploy</v>
          </cell>
        </row>
        <row r="85">
          <cell r="AY85" t="str">
            <v>TextDeploy</v>
          </cell>
          <cell r="BO85" t="str">
            <v>TextDeploy</v>
          </cell>
        </row>
        <row r="86">
          <cell r="AY86" t="str">
            <v>TextDeploy</v>
          </cell>
          <cell r="BO86" t="str">
            <v>EnterTextDown</v>
          </cell>
        </row>
        <row r="87">
          <cell r="AY87" t="str">
            <v>TextDeploy</v>
          </cell>
          <cell r="BO87" t="str">
            <v>TextDeploy</v>
          </cell>
        </row>
        <row r="88">
          <cell r="AY88" t="str">
            <v>TextDeploy</v>
          </cell>
          <cell r="BO88" t="str">
            <v>TextDeploy</v>
          </cell>
        </row>
        <row r="89">
          <cell r="AY89" t="str">
            <v>TextDeploy</v>
          </cell>
          <cell r="BO89" t="str">
            <v>EnterTextDown</v>
          </cell>
        </row>
        <row r="90">
          <cell r="AY90" t="str">
            <v>PastePicture</v>
          </cell>
          <cell r="BO90" t="str">
            <v>PastePicture</v>
          </cell>
        </row>
        <row r="91">
          <cell r="AY91" t="str">
            <v>EnterTextDown</v>
          </cell>
          <cell r="BO91" t="str">
            <v>EnterTextDown</v>
          </cell>
        </row>
        <row r="92">
          <cell r="AY92" t="str">
            <v>TextDeploy</v>
          </cell>
          <cell r="BO92" t="str">
            <v>TextDeploy</v>
          </cell>
        </row>
        <row r="93">
          <cell r="AY93" t="str">
            <v>TextDeploy</v>
          </cell>
          <cell r="BO93" t="str">
            <v>TextDeploy</v>
          </cell>
        </row>
        <row r="94">
          <cell r="AY94" t="str">
            <v>TextDeploy</v>
          </cell>
          <cell r="BO94" t="str">
            <v>EnterTextDown</v>
          </cell>
        </row>
        <row r="95">
          <cell r="AY95" t="str">
            <v>TextDeploy</v>
          </cell>
          <cell r="BO95" t="str">
            <v>PastePicture</v>
          </cell>
        </row>
        <row r="96">
          <cell r="AY96" t="str">
            <v>TextDeploy</v>
          </cell>
          <cell r="BO96" t="str">
            <v>EnterTextDown</v>
          </cell>
        </row>
        <row r="97">
          <cell r="AY97" t="str">
            <v>TextDeploy</v>
          </cell>
          <cell r="BO97" t="str">
            <v>TextDeploy</v>
          </cell>
        </row>
        <row r="98">
          <cell r="AY98" t="str">
            <v>TextDeploy</v>
          </cell>
          <cell r="BO98" t="str">
            <v>EnterTextDown</v>
          </cell>
        </row>
        <row r="99">
          <cell r="AY99" t="str">
            <v>TextDeploy</v>
          </cell>
          <cell r="BO99" t="str">
            <v>TextDeploy</v>
          </cell>
        </row>
        <row r="100">
          <cell r="AY100" t="str">
            <v>TextDeploy</v>
          </cell>
          <cell r="BO100" t="str">
            <v>TextDeploy</v>
          </cell>
        </row>
        <row r="101">
          <cell r="AY101" t="str">
            <v>TextDeploy</v>
          </cell>
          <cell r="BO101" t="str">
            <v>EnterTextDown</v>
          </cell>
        </row>
        <row r="102">
          <cell r="AY102" t="str">
            <v>TextDeploy</v>
          </cell>
          <cell r="BO102" t="str">
            <v>PastePicture</v>
          </cell>
        </row>
        <row r="103">
          <cell r="AY103" t="str">
            <v>TextDeploy</v>
          </cell>
          <cell r="BO103" t="str">
            <v>EnterTextDown</v>
          </cell>
        </row>
        <row r="104">
          <cell r="AY104" t="str">
            <v>TextDeploy</v>
          </cell>
          <cell r="BO104" t="str">
            <v>TextDeploy</v>
          </cell>
        </row>
        <row r="105">
          <cell r="AY105" t="str">
            <v>TextDeploy</v>
          </cell>
          <cell r="BO105" t="str">
            <v>TextDeploy</v>
          </cell>
        </row>
        <row r="106">
          <cell r="AY106" t="str">
            <v>TextDeploy</v>
          </cell>
          <cell r="BO106" t="str">
            <v>TextDeploy</v>
          </cell>
        </row>
        <row r="107">
          <cell r="AY107" t="str">
            <v>TextDeploy</v>
          </cell>
          <cell r="BO107" t="str">
            <v>EnterTextDown</v>
          </cell>
        </row>
        <row r="108">
          <cell r="AY108" t="str">
            <v>TextDeploy</v>
          </cell>
          <cell r="BO108" t="str">
            <v>PastePicture</v>
          </cell>
        </row>
        <row r="109">
          <cell r="AY109" t="str">
            <v>PastePicture</v>
          </cell>
          <cell r="BO109" t="str">
            <v>EnterTextDown</v>
          </cell>
        </row>
        <row r="110">
          <cell r="AY110" t="str">
            <v>EnterTextDown</v>
          </cell>
          <cell r="BO110" t="str">
            <v>TextDeploy</v>
          </cell>
        </row>
        <row r="111">
          <cell r="AY111" t="str">
            <v>TextDeploy</v>
          </cell>
        </row>
        <row r="112">
          <cell r="AY112" t="str">
            <v>RCS_Secondary_Units</v>
          </cell>
        </row>
      </sheetData>
      <sheetData sheetId="109"/>
      <sheetData sheetId="110">
        <row r="5">
          <cell r="J5">
            <v>2</v>
          </cell>
          <cell r="L5">
            <v>4</v>
          </cell>
          <cell r="N5">
            <v>3</v>
          </cell>
        </row>
        <row r="32">
          <cell r="J32" t="str">
            <v>$0-9,999</v>
          </cell>
        </row>
      </sheetData>
      <sheetData sheetId="111"/>
      <sheetData sheetId="112"/>
      <sheetData sheetId="113">
        <row r="75">
          <cell r="D75" t="str">
            <v>@20% (SHU)</v>
          </cell>
        </row>
      </sheetData>
      <sheetData sheetId="114"/>
      <sheetData sheetId="115"/>
      <sheetData sheetId="116"/>
      <sheetData sheetId="117">
        <row r="5">
          <cell r="T5" t="str">
            <v>Default</v>
          </cell>
        </row>
        <row r="6">
          <cell r="T6" t="str">
            <v>Subject/Buckets</v>
          </cell>
        </row>
        <row r="7">
          <cell r="T7" t="str">
            <v>Front End</v>
          </cell>
        </row>
        <row r="8">
          <cell r="T8" t="str">
            <v>Appraisal</v>
          </cell>
        </row>
        <row r="9">
          <cell r="T9" t="str">
            <v>Suppy</v>
          </cell>
        </row>
        <row r="10">
          <cell r="T10" t="str">
            <v>Demand</v>
          </cell>
        </row>
        <row r="11">
          <cell r="T11" t="str">
            <v>RCS</v>
          </cell>
        </row>
        <row r="12">
          <cell r="T12" t="str">
            <v>CAHEC/NCHFA/TCAC</v>
          </cell>
        </row>
      </sheetData>
      <sheetData sheetId="118">
        <row r="5">
          <cell r="C5" t="str">
            <v>Cooking</v>
          </cell>
        </row>
        <row r="6">
          <cell r="C6" t="str">
            <v>Water Heat</v>
          </cell>
        </row>
        <row r="7">
          <cell r="C7" t="str">
            <v>Heat</v>
          </cell>
        </row>
        <row r="8">
          <cell r="C8" t="str">
            <v>Other Electric</v>
          </cell>
        </row>
        <row r="9">
          <cell r="C9" t="str">
            <v>Water</v>
          </cell>
        </row>
        <row r="10">
          <cell r="C10" t="str">
            <v>Sewer</v>
          </cell>
        </row>
        <row r="11">
          <cell r="C11" t="str">
            <v>Trash</v>
          </cell>
        </row>
        <row r="12">
          <cell r="C12" t="str">
            <v>Grab Bars</v>
          </cell>
        </row>
        <row r="13">
          <cell r="C13" t="str">
            <v>Hand Rails</v>
          </cell>
        </row>
        <row r="14">
          <cell r="C14" t="str">
            <v>Pull Cords</v>
          </cell>
        </row>
        <row r="15">
          <cell r="C15" t="str">
            <v>Balcony/Patio</v>
          </cell>
        </row>
        <row r="16">
          <cell r="C16" t="str">
            <v>Blinds</v>
          </cell>
        </row>
        <row r="17">
          <cell r="C17" t="str">
            <v>Cable/Satellite</v>
          </cell>
        </row>
        <row r="18">
          <cell r="C18" t="str">
            <v>Carpeting</v>
          </cell>
        </row>
        <row r="19">
          <cell r="C19" t="str">
            <v>Hardwood</v>
          </cell>
        </row>
        <row r="20">
          <cell r="C20" t="str">
            <v>Central A/C</v>
          </cell>
        </row>
        <row r="21">
          <cell r="C21" t="str">
            <v>Ceiling Fan</v>
          </cell>
        </row>
        <row r="22">
          <cell r="C22" t="str">
            <v>Coat Closet</v>
          </cell>
        </row>
        <row r="23">
          <cell r="C23" t="str">
            <v>Exterior Storage</v>
          </cell>
        </row>
        <row r="24">
          <cell r="C24" t="str">
            <v>Fireplace</v>
          </cell>
        </row>
        <row r="25">
          <cell r="C25" t="str">
            <v>Furnishing</v>
          </cell>
        </row>
        <row r="26">
          <cell r="C26" t="str">
            <v>Skylights</v>
          </cell>
        </row>
        <row r="27">
          <cell r="C27" t="str">
            <v>Vaulted Ceilings</v>
          </cell>
        </row>
        <row r="28">
          <cell r="C28" t="str">
            <v>Walk-In Closet</v>
          </cell>
        </row>
        <row r="29">
          <cell r="C29" t="str">
            <v>Wall A/C</v>
          </cell>
        </row>
        <row r="30">
          <cell r="C30" t="str">
            <v>Window A/C</v>
          </cell>
        </row>
        <row r="31">
          <cell r="C31" t="str">
            <v>Washer / Dryer</v>
          </cell>
        </row>
        <row r="32">
          <cell r="C32" t="str">
            <v>W/D Hookup</v>
          </cell>
        </row>
        <row r="33">
          <cell r="C33" t="str">
            <v>Dishwasher</v>
          </cell>
        </row>
        <row r="34">
          <cell r="C34" t="str">
            <v>Disposal</v>
          </cell>
        </row>
        <row r="35">
          <cell r="C35" t="str">
            <v>Microwave</v>
          </cell>
        </row>
        <row r="36">
          <cell r="C36" t="str">
            <v>Oven</v>
          </cell>
        </row>
        <row r="37">
          <cell r="C37" t="str">
            <v>Refrigerator</v>
          </cell>
        </row>
        <row r="38">
          <cell r="C38" t="str">
            <v>Business Center</v>
          </cell>
        </row>
        <row r="39">
          <cell r="C39" t="str">
            <v>Community Room</v>
          </cell>
        </row>
        <row r="40">
          <cell r="C40" t="str">
            <v>Central Laundry</v>
          </cell>
        </row>
        <row r="41">
          <cell r="C41" t="str">
            <v>On-Site Mgmt</v>
          </cell>
        </row>
        <row r="42">
          <cell r="C42" t="str">
            <v>Concierge</v>
          </cell>
        </row>
        <row r="43">
          <cell r="C43" t="str">
            <v>Basketball Court</v>
          </cell>
        </row>
        <row r="44">
          <cell r="C44" t="str">
            <v>Exercise Facility</v>
          </cell>
        </row>
        <row r="45">
          <cell r="C45" t="str">
            <v>Playground</v>
          </cell>
        </row>
        <row r="46">
          <cell r="C46" t="str">
            <v>Swimming Pool</v>
          </cell>
        </row>
        <row r="47">
          <cell r="C47" t="str">
            <v>Picnic Area</v>
          </cell>
        </row>
        <row r="48">
          <cell r="C48" t="str">
            <v>Sport Court</v>
          </cell>
        </row>
        <row r="49">
          <cell r="C49" t="str">
            <v>Tennis Court</v>
          </cell>
        </row>
        <row r="50">
          <cell r="C50" t="str">
            <v>Sauna</v>
          </cell>
        </row>
        <row r="51">
          <cell r="C51" t="str">
            <v>Jacuzzi</v>
          </cell>
        </row>
        <row r="52">
          <cell r="C52" t="str">
            <v>Hot Tub</v>
          </cell>
        </row>
        <row r="53">
          <cell r="C53" t="str">
            <v>Theatre</v>
          </cell>
        </row>
        <row r="54">
          <cell r="C54" t="str">
            <v>Recreational Area</v>
          </cell>
        </row>
        <row r="55">
          <cell r="C55" t="str">
            <v>Volleyball Court</v>
          </cell>
        </row>
        <row r="56">
          <cell r="C56" t="str">
            <v>WiFi</v>
          </cell>
        </row>
        <row r="57">
          <cell r="C57" t="str">
            <v>Daycare</v>
          </cell>
        </row>
        <row r="58">
          <cell r="C58" t="str">
            <v>Adult Education</v>
          </cell>
        </row>
        <row r="59">
          <cell r="C59" t="str">
            <v>Neighborhood Ntwrk</v>
          </cell>
        </row>
        <row r="60">
          <cell r="C60" t="str">
            <v>Non-Shelter Services</v>
          </cell>
        </row>
        <row r="61">
          <cell r="C61" t="str">
            <v>Service Coordination</v>
          </cell>
        </row>
        <row r="62">
          <cell r="C62" t="str">
            <v>Shuttle Service</v>
          </cell>
        </row>
        <row r="63">
          <cell r="C63" t="str">
            <v>Delivered Hot Lunches</v>
          </cell>
        </row>
        <row r="64">
          <cell r="C64" t="str">
            <v>Dietician</v>
          </cell>
        </row>
        <row r="65">
          <cell r="C65" t="str">
            <v>Hairdresser/Barber</v>
          </cell>
        </row>
        <row r="66">
          <cell r="C66" t="str">
            <v>Home Health Aid</v>
          </cell>
        </row>
        <row r="67">
          <cell r="C67" t="str">
            <v>Housekeeping</v>
          </cell>
        </row>
        <row r="68">
          <cell r="C68" t="str">
            <v>Medical Professional</v>
          </cell>
        </row>
        <row r="69">
          <cell r="C69" t="str">
            <v>Personal Assistance</v>
          </cell>
        </row>
        <row r="70">
          <cell r="C70" t="str">
            <v>In-Unit Alarm</v>
          </cell>
        </row>
        <row r="71">
          <cell r="C71" t="str">
            <v>Intercom (Buzzer)</v>
          </cell>
        </row>
        <row r="72">
          <cell r="C72" t="str">
            <v>Intercom (Phone)</v>
          </cell>
        </row>
        <row r="73">
          <cell r="C73" t="str">
            <v>Limited Access</v>
          </cell>
        </row>
        <row r="74">
          <cell r="C74" t="str">
            <v>Patrol</v>
          </cell>
        </row>
        <row r="75">
          <cell r="C75" t="str">
            <v>Perimeter Fencing</v>
          </cell>
        </row>
        <row r="76">
          <cell r="C76" t="str">
            <v>Video Surveillance</v>
          </cell>
        </row>
        <row r="77">
          <cell r="C77" t="str">
            <v>Carport</v>
          </cell>
        </row>
        <row r="78">
          <cell r="C78" t="str">
            <v>Carport Fee</v>
          </cell>
        </row>
        <row r="79">
          <cell r="C79" t="str">
            <v>Carport Fee (Helper)</v>
          </cell>
        </row>
        <row r="80">
          <cell r="C80" t="str">
            <v>Garage</v>
          </cell>
        </row>
        <row r="81">
          <cell r="C81" t="str">
            <v>Garage Fee</v>
          </cell>
        </row>
        <row r="82">
          <cell r="C82" t="str">
            <v>Garage Fee (Helper)</v>
          </cell>
        </row>
        <row r="83">
          <cell r="C83" t="str">
            <v>Off-Street Parking</v>
          </cell>
        </row>
        <row r="84">
          <cell r="C84" t="str">
            <v>Bedroom</v>
          </cell>
        </row>
        <row r="85">
          <cell r="C85" t="str">
            <v>Bathroom</v>
          </cell>
        </row>
        <row r="86">
          <cell r="C86" t="str">
            <v>Structure</v>
          </cell>
        </row>
        <row r="87">
          <cell r="C87" t="str">
            <v>Condition</v>
          </cell>
        </row>
        <row r="88">
          <cell r="C88" t="str">
            <v>Neighborhood</v>
          </cell>
        </row>
        <row r="96">
          <cell r="C96" t="str">
            <v>a business center, a community room, on-site management, basketball courts, and a playground</v>
          </cell>
        </row>
        <row r="97">
          <cell r="C97" t="str">
            <v>balconies/patios, hardwood flooring, central air conditioning, walk-in closets, dishwashers, and microwaves</v>
          </cell>
        </row>
        <row r="100">
          <cell r="C100" t="str">
            <v>The proposed Subject will offer electric heating, water heating, and cooking. Tenants will be responsible for all utility expenses, except for the trash expense. The following table depicts the utility allowance calculations, which were utilized to adjust the rent comparables to the Subject's utility convention. The utility allowance information below was provided by the Greenwood Housing Authority, effective January 01, 2025, the most current available.</v>
          </cell>
        </row>
      </sheetData>
      <sheetData sheetId="119">
        <row r="5">
          <cell r="I5" t="str">
            <v>is designated 'Somewhat Walkable' by Walk Score with a score of 50, indicating some errands can be accomplished on foot</v>
          </cell>
        </row>
      </sheetData>
      <sheetData sheetId="120">
        <row r="10">
          <cell r="C10">
            <v>2010</v>
          </cell>
          <cell r="D10">
            <v>2024</v>
          </cell>
          <cell r="E10">
            <v>2029</v>
          </cell>
          <cell r="F10">
            <v>2010</v>
          </cell>
          <cell r="N10" t="str">
            <v>$0-9,999</v>
          </cell>
          <cell r="P10" t="str">
            <v>2000 Census</v>
          </cell>
        </row>
        <row r="11">
          <cell r="D11">
            <v>2023</v>
          </cell>
          <cell r="N11" t="str">
            <v>$10,000-19,999</v>
          </cell>
          <cell r="P11" t="str">
            <v>2009-2013 ACS</v>
          </cell>
        </row>
        <row r="12">
          <cell r="H12" t="str">
            <v>Jan</v>
          </cell>
          <cell r="I12">
            <v>1</v>
          </cell>
          <cell r="J12" t="str">
            <v>January</v>
          </cell>
          <cell r="N12" t="str">
            <v>$20,000-29,999</v>
          </cell>
        </row>
        <row r="13">
          <cell r="H13" t="str">
            <v>Feb</v>
          </cell>
          <cell r="I13">
            <v>2</v>
          </cell>
          <cell r="J13" t="str">
            <v>February</v>
          </cell>
          <cell r="N13" t="str">
            <v>$30,000-39,999</v>
          </cell>
        </row>
        <row r="14">
          <cell r="C14" t="str">
            <v>Novogradac</v>
          </cell>
          <cell r="H14" t="str">
            <v>Mar</v>
          </cell>
          <cell r="I14">
            <v>3</v>
          </cell>
          <cell r="J14" t="str">
            <v>March</v>
          </cell>
          <cell r="N14" t="str">
            <v>$40,000-49,999</v>
          </cell>
        </row>
        <row r="15">
          <cell r="C15" t="str">
            <v>Esri Demographics 2024</v>
          </cell>
          <cell r="H15" t="str">
            <v>Apr</v>
          </cell>
          <cell r="I15">
            <v>4</v>
          </cell>
          <cell r="J15" t="str">
            <v>April</v>
          </cell>
          <cell r="N15" t="str">
            <v>$50,000-59,999</v>
          </cell>
        </row>
        <row r="16">
          <cell r="C16" t="str">
            <v>HISTA Data / Ribbon Demographics 2023</v>
          </cell>
          <cell r="H16" t="str">
            <v>May</v>
          </cell>
          <cell r="I16">
            <v>5</v>
          </cell>
          <cell r="J16" t="str">
            <v>May</v>
          </cell>
          <cell r="N16" t="str">
            <v>$60,000-74,999</v>
          </cell>
        </row>
        <row r="17">
          <cell r="C17" t="str">
            <v>U.S. Bureau of Labor Statistics, May 2025</v>
          </cell>
          <cell r="H17" t="str">
            <v>Jun</v>
          </cell>
          <cell r="I17">
            <v>6</v>
          </cell>
          <cell r="J17" t="str">
            <v>June</v>
          </cell>
          <cell r="N17" t="str">
            <v>$75,000-99,999</v>
          </cell>
        </row>
        <row r="18">
          <cell r="C18" t="str">
            <v>May 2025</v>
          </cell>
          <cell r="H18" t="str">
            <v>Jul</v>
          </cell>
          <cell r="I18">
            <v>7</v>
          </cell>
          <cell r="J18" t="str">
            <v>July</v>
          </cell>
          <cell r="N18" t="str">
            <v>$100,000-124,999</v>
          </cell>
        </row>
        <row r="19">
          <cell r="C19" t="str">
            <v>Esri Demographics 2024</v>
          </cell>
          <cell r="H19" t="str">
            <v>Aug</v>
          </cell>
          <cell r="I19">
            <v>8</v>
          </cell>
          <cell r="J19" t="str">
            <v>August</v>
          </cell>
          <cell r="N19" t="str">
            <v>$125,000-149,999</v>
          </cell>
        </row>
        <row r="20">
          <cell r="H20" t="str">
            <v>Sep</v>
          </cell>
          <cell r="I20">
            <v>9</v>
          </cell>
          <cell r="J20" t="str">
            <v>September</v>
          </cell>
          <cell r="N20" t="str">
            <v>$150,000-199,999</v>
          </cell>
        </row>
        <row r="21">
          <cell r="C21" t="str">
            <v>PMA</v>
          </cell>
          <cell r="D21" t="str">
            <v>SMA</v>
          </cell>
          <cell r="E21" t="str">
            <v>USA</v>
          </cell>
          <cell r="H21" t="str">
            <v>Oct</v>
          </cell>
          <cell r="I21">
            <v>10</v>
          </cell>
          <cell r="J21" t="str">
            <v>October</v>
          </cell>
          <cell r="N21" t="str">
            <v>$200,000+</v>
          </cell>
        </row>
        <row r="22">
          <cell r="H22" t="str">
            <v>Nov</v>
          </cell>
          <cell r="I22">
            <v>11</v>
          </cell>
          <cell r="J22" t="str">
            <v>November</v>
          </cell>
        </row>
        <row r="23">
          <cell r="H23" t="str">
            <v>Dec</v>
          </cell>
          <cell r="I23">
            <v>12</v>
          </cell>
          <cell r="J23" t="str">
            <v>December</v>
          </cell>
        </row>
        <row r="32">
          <cell r="B32" t="str">
            <v>Superior</v>
          </cell>
          <cell r="D32" t="str">
            <v>hide</v>
          </cell>
          <cell r="H32" t="str">
            <v>Restricted - As Proposed</v>
          </cell>
        </row>
        <row r="33">
          <cell r="B33" t="str">
            <v>Slightly Superior</v>
          </cell>
          <cell r="D33" t="str">
            <v>retain</v>
          </cell>
          <cell r="H33" t="str">
            <v>Unrestricted - As Is</v>
          </cell>
        </row>
        <row r="34">
          <cell r="B34" t="str">
            <v>Similar</v>
          </cell>
          <cell r="H34" t="str">
            <v>Restricted - As Is</v>
          </cell>
          <cell r="J34">
            <v>1</v>
          </cell>
        </row>
        <row r="35">
          <cell r="B35" t="str">
            <v>Slightly Inferior</v>
          </cell>
          <cell r="H35" t="str">
            <v>Restricted - As Renovated</v>
          </cell>
          <cell r="J35">
            <v>2</v>
          </cell>
        </row>
        <row r="36">
          <cell r="B36" t="str">
            <v>Inferior</v>
          </cell>
          <cell r="H36" t="str">
            <v>Unrestricted - As Proposed</v>
          </cell>
          <cell r="J36">
            <v>3</v>
          </cell>
        </row>
        <row r="37">
          <cell r="B37" t="str">
            <v>-</v>
          </cell>
          <cell r="H37" t="str">
            <v>Restricted - As Proposed (Sec 8)</v>
          </cell>
          <cell r="J37">
            <v>4</v>
          </cell>
        </row>
        <row r="38">
          <cell r="H38" t="str">
            <v>Restricted - As Proposed (LIHTC)</v>
          </cell>
          <cell r="J38">
            <v>5</v>
          </cell>
        </row>
        <row r="39">
          <cell r="H39" t="str">
            <v>Restricted - As Is (LIHTC)</v>
          </cell>
          <cell r="J39">
            <v>6</v>
          </cell>
        </row>
        <row r="40">
          <cell r="H40" t="str">
            <v>Restricted - As Proposed (Sec 211)</v>
          </cell>
          <cell r="J40">
            <v>7</v>
          </cell>
        </row>
        <row r="41">
          <cell r="H41" t="str">
            <v>Restricted - As Is (RAD)</v>
          </cell>
        </row>
        <row r="42">
          <cell r="H42" t="str">
            <v>Null</v>
          </cell>
        </row>
        <row r="44">
          <cell r="D44" t="str">
            <v>Garden</v>
          </cell>
        </row>
        <row r="45">
          <cell r="D45" t="str">
            <v>Lowrise</v>
          </cell>
        </row>
        <row r="46">
          <cell r="D46" t="str">
            <v>Midrise</v>
          </cell>
        </row>
        <row r="47">
          <cell r="D47" t="str">
            <v>Highrise</v>
          </cell>
        </row>
        <row r="48">
          <cell r="D48" t="str">
            <v>Townhouse</v>
          </cell>
          <cell r="H48" t="str">
            <v>Driving</v>
          </cell>
        </row>
        <row r="49">
          <cell r="D49" t="str">
            <v>One-story</v>
          </cell>
          <cell r="H49" t="str">
            <v>Crow</v>
          </cell>
        </row>
        <row r="50">
          <cell r="D50" t="str">
            <v>Variety</v>
          </cell>
        </row>
        <row r="51">
          <cell r="D51" t="str">
            <v>Conversion</v>
          </cell>
        </row>
        <row r="55">
          <cell r="D55" t="str">
            <v>Preserve</v>
          </cell>
        </row>
        <row r="56">
          <cell r="D56" t="str">
            <v>-</v>
          </cell>
        </row>
        <row r="60">
          <cell r="D60" t="str">
            <v>Yes</v>
          </cell>
        </row>
        <row r="61">
          <cell r="D61" t="str">
            <v>No</v>
          </cell>
          <cell r="F61" t="str">
            <v>proposed</v>
          </cell>
          <cell r="H61" t="b">
            <v>1</v>
          </cell>
        </row>
        <row r="62">
          <cell r="D62" t="str">
            <v>-</v>
          </cell>
          <cell r="F62" t="str">
            <v>existing</v>
          </cell>
          <cell r="H62" t="b">
            <v>0</v>
          </cell>
        </row>
        <row r="63">
          <cell r="F63" t="str">
            <v>-</v>
          </cell>
          <cell r="H63" t="str">
            <v>-</v>
          </cell>
        </row>
        <row r="65">
          <cell r="D65" t="str">
            <v>Yes</v>
          </cell>
        </row>
        <row r="66">
          <cell r="D66" t="str">
            <v>-</v>
          </cell>
        </row>
        <row r="67">
          <cell r="F67" t="str">
            <v>Market Study</v>
          </cell>
          <cell r="H67" t="str">
            <v>As-Is</v>
          </cell>
        </row>
        <row r="68">
          <cell r="F68" t="str">
            <v>Appraisal</v>
          </cell>
          <cell r="H68" t="str">
            <v>As-Renovated</v>
          </cell>
        </row>
        <row r="69">
          <cell r="F69" t="str">
            <v>RCS</v>
          </cell>
          <cell r="H69" t="str">
            <v>As-Is / As-Renovated</v>
          </cell>
        </row>
        <row r="70">
          <cell r="F70" t="str">
            <v>-</v>
          </cell>
        </row>
        <row r="73">
          <cell r="D73">
            <v>13</v>
          </cell>
        </row>
        <row r="77">
          <cell r="D77" t="str">
            <v>Foxfield Apartments–2BR–1BA–Garden–Market–830–SF–HIGH*</v>
          </cell>
        </row>
        <row r="85">
          <cell r="H85" t="str">
            <v>SUBJECT</v>
          </cell>
        </row>
        <row r="86">
          <cell r="H86" t="str">
            <v>Comparable</v>
          </cell>
        </row>
        <row r="87">
          <cell r="H87" t="str">
            <v>Excluded</v>
          </cell>
        </row>
        <row r="88">
          <cell r="H88" t="str">
            <v>Proposed</v>
          </cell>
        </row>
        <row r="89">
          <cell r="H89" t="str">
            <v>LIHTC Allocation</v>
          </cell>
        </row>
        <row r="90">
          <cell r="H90" t="str">
            <v>Null</v>
          </cell>
        </row>
        <row r="153">
          <cell r="A153" t="str">
            <v>Family</v>
          </cell>
        </row>
        <row r="154">
          <cell r="A154" t="str">
            <v>Senior 55+</v>
          </cell>
        </row>
        <row r="155">
          <cell r="A155" t="str">
            <v>Senior 62+</v>
          </cell>
        </row>
        <row r="156">
          <cell r="A156" t="str">
            <v>Disabled</v>
          </cell>
          <cell r="C156" t="str">
            <v>55+</v>
          </cell>
          <cell r="G156" t="str">
            <v>half-bathroom</v>
          </cell>
          <cell r="H156" t="str">
            <v>bedroom</v>
          </cell>
          <cell r="I156" t="str">
            <v>Family</v>
          </cell>
        </row>
        <row r="157">
          <cell r="A157" t="str">
            <v>-</v>
          </cell>
          <cell r="C157" t="str">
            <v>62+</v>
          </cell>
          <cell r="G157" t="str">
            <v>full-bathroom</v>
          </cell>
          <cell r="H157" t="str">
            <v>den unit</v>
          </cell>
          <cell r="I157" t="str">
            <v>Senior</v>
          </cell>
        </row>
        <row r="158">
          <cell r="A158" t="str">
            <v>-</v>
          </cell>
          <cell r="C158" t="str">
            <v>65+</v>
          </cell>
          <cell r="I158" t="str">
            <v>All</v>
          </cell>
        </row>
        <row r="159">
          <cell r="C159" t="str">
            <v>75+</v>
          </cell>
        </row>
        <row r="160">
          <cell r="C160" t="str">
            <v>Family</v>
          </cell>
        </row>
        <row r="166">
          <cell r="C166" t="str">
            <v>Excellent</v>
          </cell>
        </row>
        <row r="167">
          <cell r="C167" t="str">
            <v>Good</v>
          </cell>
        </row>
        <row r="168">
          <cell r="C168" t="str">
            <v>Average</v>
          </cell>
        </row>
        <row r="169">
          <cell r="C169" t="str">
            <v>Fair</v>
          </cell>
        </row>
        <row r="170">
          <cell r="C170" t="str">
            <v>Poor</v>
          </cell>
        </row>
        <row r="173">
          <cell r="C173" t="str">
            <v>Recap</v>
          </cell>
        </row>
        <row r="174">
          <cell r="C174" t="str">
            <v>Manual</v>
          </cell>
        </row>
        <row r="175">
          <cell r="C175" t="str">
            <v>-</v>
          </cell>
        </row>
        <row r="180">
          <cell r="G180" t="str">
            <v>Notice Date</v>
          </cell>
        </row>
        <row r="181">
          <cell r="G181" t="str">
            <v>Layoff Date</v>
          </cell>
        </row>
        <row r="182">
          <cell r="G182" t="str">
            <v>-</v>
          </cell>
        </row>
        <row r="189">
          <cell r="I189" t="str">
            <v>Central</v>
          </cell>
          <cell r="K189" t="str">
            <v>&lt;50</v>
          </cell>
        </row>
        <row r="190">
          <cell r="E190" t="str">
            <v>HA</v>
          </cell>
          <cell r="I190" t="str">
            <v>MidAtlantic</v>
          </cell>
          <cell r="K190" t="str">
            <v>50-100</v>
          </cell>
        </row>
        <row r="191">
          <cell r="E191" t="str">
            <v>Custom</v>
          </cell>
          <cell r="I191" t="str">
            <v>Midwest</v>
          </cell>
          <cell r="K191" t="str">
            <v>100-200</v>
          </cell>
        </row>
        <row r="192">
          <cell r="E192" t="str">
            <v>-</v>
          </cell>
          <cell r="I192" t="str">
            <v>Mountain</v>
          </cell>
          <cell r="K192" t="str">
            <v>200-500</v>
          </cell>
        </row>
        <row r="193">
          <cell r="I193" t="str">
            <v>NewYork</v>
          </cell>
          <cell r="K193" t="str">
            <v>-</v>
          </cell>
        </row>
        <row r="194">
          <cell r="I194" t="str">
            <v>Northeast</v>
          </cell>
        </row>
        <row r="195">
          <cell r="I195" t="str">
            <v>Northwest</v>
          </cell>
        </row>
        <row r="196">
          <cell r="C196" t="str">
            <v>one-bedroom single family home</v>
          </cell>
          <cell r="I196" t="str">
            <v>Southeast</v>
          </cell>
        </row>
        <row r="197">
          <cell r="C197" t="str">
            <v>two-bedroom single family home</v>
          </cell>
          <cell r="I197" t="str">
            <v>Southwest</v>
          </cell>
        </row>
        <row r="198">
          <cell r="C198" t="str">
            <v>three-bedroom single family home</v>
          </cell>
          <cell r="I198" t="str">
            <v>West</v>
          </cell>
        </row>
        <row r="199">
          <cell r="C199" t="str">
            <v>four-bedroom single family home</v>
          </cell>
          <cell r="I199" t="str">
            <v>Territory</v>
          </cell>
        </row>
        <row r="200">
          <cell r="C200" t="str">
            <v>five-bedroom single family home</v>
          </cell>
          <cell r="I200" t="str">
            <v>-</v>
          </cell>
        </row>
        <row r="212">
          <cell r="C212" t="str">
            <v>AL</v>
          </cell>
          <cell r="D212" t="str">
            <v>Alabama</v>
          </cell>
          <cell r="F212" t="str">
            <v>Rental Income</v>
          </cell>
        </row>
        <row r="213">
          <cell r="C213" t="str">
            <v>AK</v>
          </cell>
          <cell r="D213" t="str">
            <v>Alaska</v>
          </cell>
        </row>
        <row r="214">
          <cell r="C214" t="str">
            <v>AZ</v>
          </cell>
          <cell r="D214" t="str">
            <v>Arizona</v>
          </cell>
        </row>
        <row r="215">
          <cell r="C215" t="str">
            <v>AR</v>
          </cell>
          <cell r="D215" t="str">
            <v>Arkansas</v>
          </cell>
        </row>
        <row r="216">
          <cell r="C216" t="str">
            <v>CA</v>
          </cell>
          <cell r="D216" t="str">
            <v>California</v>
          </cell>
        </row>
        <row r="217">
          <cell r="C217" t="str">
            <v>CO</v>
          </cell>
          <cell r="D217" t="str">
            <v>Colorado</v>
          </cell>
        </row>
        <row r="218">
          <cell r="C218" t="str">
            <v>CT</v>
          </cell>
          <cell r="D218" t="str">
            <v>Connecticut</v>
          </cell>
        </row>
        <row r="219">
          <cell r="C219" t="str">
            <v>DE</v>
          </cell>
          <cell r="D219" t="str">
            <v>Delaware</v>
          </cell>
        </row>
        <row r="220">
          <cell r="C220" t="str">
            <v>FL</v>
          </cell>
          <cell r="D220" t="str">
            <v>Florida</v>
          </cell>
        </row>
        <row r="221">
          <cell r="C221" t="str">
            <v>GA</v>
          </cell>
          <cell r="D221" t="str">
            <v>Georgia</v>
          </cell>
        </row>
        <row r="222">
          <cell r="C222" t="str">
            <v>HI</v>
          </cell>
          <cell r="D222" t="str">
            <v>Hawaii</v>
          </cell>
        </row>
        <row r="223">
          <cell r="C223" t="str">
            <v>ID</v>
          </cell>
          <cell r="D223" t="str">
            <v>Idaho</v>
          </cell>
        </row>
        <row r="224">
          <cell r="C224" t="str">
            <v>IL</v>
          </cell>
          <cell r="D224" t="str">
            <v>Illinois</v>
          </cell>
        </row>
        <row r="225">
          <cell r="C225" t="str">
            <v>IN</v>
          </cell>
          <cell r="D225" t="str">
            <v>Indiana</v>
          </cell>
        </row>
        <row r="226">
          <cell r="C226" t="str">
            <v>IA</v>
          </cell>
          <cell r="D226" t="str">
            <v>Iowa</v>
          </cell>
        </row>
        <row r="227">
          <cell r="C227" t="str">
            <v>KS</v>
          </cell>
          <cell r="D227" t="str">
            <v>Kansas</v>
          </cell>
        </row>
        <row r="228">
          <cell r="C228" t="str">
            <v>KY</v>
          </cell>
          <cell r="D228" t="str">
            <v>Kentucky</v>
          </cell>
        </row>
        <row r="229">
          <cell r="C229" t="str">
            <v>LA</v>
          </cell>
          <cell r="D229" t="str">
            <v>Louisiana</v>
          </cell>
        </row>
        <row r="230">
          <cell r="C230" t="str">
            <v>ME</v>
          </cell>
          <cell r="D230" t="str">
            <v>Maine</v>
          </cell>
        </row>
        <row r="231">
          <cell r="C231" t="str">
            <v>MD</v>
          </cell>
          <cell r="D231" t="str">
            <v>Maryland</v>
          </cell>
        </row>
        <row r="232">
          <cell r="C232" t="str">
            <v>MA</v>
          </cell>
          <cell r="D232" t="str">
            <v>Massachusetts</v>
          </cell>
        </row>
        <row r="233">
          <cell r="C233" t="str">
            <v>MI</v>
          </cell>
          <cell r="D233" t="str">
            <v>Michigan</v>
          </cell>
        </row>
        <row r="234">
          <cell r="C234" t="str">
            <v>MN</v>
          </cell>
          <cell r="D234" t="str">
            <v>Minnesota</v>
          </cell>
        </row>
        <row r="235">
          <cell r="C235" t="str">
            <v>MS</v>
          </cell>
          <cell r="D235" t="str">
            <v>Mississippi</v>
          </cell>
        </row>
        <row r="236">
          <cell r="C236" t="str">
            <v>MO</v>
          </cell>
          <cell r="D236" t="str">
            <v>Missouri</v>
          </cell>
        </row>
        <row r="237">
          <cell r="C237" t="str">
            <v>MT</v>
          </cell>
          <cell r="D237" t="str">
            <v>Montana</v>
          </cell>
        </row>
        <row r="238">
          <cell r="C238" t="str">
            <v>NE</v>
          </cell>
          <cell r="D238" t="str">
            <v>Nebraska</v>
          </cell>
        </row>
        <row r="239">
          <cell r="C239" t="str">
            <v>NV</v>
          </cell>
          <cell r="D239" t="str">
            <v>Nevada</v>
          </cell>
        </row>
        <row r="240">
          <cell r="C240" t="str">
            <v>NH</v>
          </cell>
          <cell r="D240" t="str">
            <v>New Hampshire</v>
          </cell>
        </row>
        <row r="241">
          <cell r="C241" t="str">
            <v>NJ</v>
          </cell>
          <cell r="D241" t="str">
            <v>New Jersey</v>
          </cell>
        </row>
        <row r="242">
          <cell r="C242" t="str">
            <v>NM</v>
          </cell>
          <cell r="D242" t="str">
            <v>New Mexico</v>
          </cell>
        </row>
        <row r="243">
          <cell r="C243" t="str">
            <v>NY</v>
          </cell>
          <cell r="D243" t="str">
            <v>New York</v>
          </cell>
        </row>
        <row r="244">
          <cell r="C244" t="str">
            <v>NC</v>
          </cell>
          <cell r="D244" t="str">
            <v>North Carolina</v>
          </cell>
        </row>
        <row r="245">
          <cell r="C245" t="str">
            <v>ND</v>
          </cell>
          <cell r="D245" t="str">
            <v>North Dakota</v>
          </cell>
        </row>
        <row r="246">
          <cell r="C246" t="str">
            <v>OH</v>
          </cell>
          <cell r="D246" t="str">
            <v>Ohio</v>
          </cell>
        </row>
        <row r="247">
          <cell r="C247" t="str">
            <v>OK</v>
          </cell>
          <cell r="D247" t="str">
            <v>Oklahoma</v>
          </cell>
        </row>
        <row r="248">
          <cell r="C248" t="str">
            <v>OR</v>
          </cell>
          <cell r="D248" t="str">
            <v>Oregon</v>
          </cell>
        </row>
        <row r="249">
          <cell r="C249" t="str">
            <v>PA</v>
          </cell>
          <cell r="D249" t="str">
            <v>Pennsylvania</v>
          </cell>
          <cell r="F249">
            <v>32</v>
          </cell>
        </row>
        <row r="250">
          <cell r="C250" t="str">
            <v>RI</v>
          </cell>
          <cell r="D250" t="str">
            <v>Rhode Island</v>
          </cell>
        </row>
        <row r="251">
          <cell r="C251" t="str">
            <v>SC</v>
          </cell>
          <cell r="D251" t="str">
            <v>South Carolina</v>
          </cell>
        </row>
        <row r="252">
          <cell r="C252" t="str">
            <v>SD</v>
          </cell>
          <cell r="D252" t="str">
            <v>South Dakota</v>
          </cell>
        </row>
        <row r="253">
          <cell r="C253" t="str">
            <v>TN</v>
          </cell>
          <cell r="D253" t="str">
            <v>Tennessee</v>
          </cell>
        </row>
        <row r="254">
          <cell r="C254" t="str">
            <v>TX</v>
          </cell>
          <cell r="D254" t="str">
            <v>Texas</v>
          </cell>
        </row>
        <row r="255">
          <cell r="C255" t="str">
            <v>UT</v>
          </cell>
          <cell r="D255" t="str">
            <v>Utah</v>
          </cell>
        </row>
        <row r="256">
          <cell r="C256" t="str">
            <v>VT</v>
          </cell>
          <cell r="D256" t="str">
            <v>Vermont</v>
          </cell>
        </row>
        <row r="257">
          <cell r="C257" t="str">
            <v>VA</v>
          </cell>
          <cell r="D257" t="str">
            <v>Virginia</v>
          </cell>
        </row>
        <row r="258">
          <cell r="C258" t="str">
            <v>WA</v>
          </cell>
          <cell r="D258" t="str">
            <v>Washington</v>
          </cell>
        </row>
        <row r="259">
          <cell r="C259" t="str">
            <v>WV</v>
          </cell>
          <cell r="D259" t="str">
            <v>West Virginia</v>
          </cell>
        </row>
        <row r="260">
          <cell r="C260" t="str">
            <v>WI</v>
          </cell>
          <cell r="D260" t="str">
            <v>Wisconsin</v>
          </cell>
        </row>
        <row r="261">
          <cell r="C261" t="str">
            <v>WY</v>
          </cell>
          <cell r="D261" t="str">
            <v>Wyoming</v>
          </cell>
        </row>
        <row r="262">
          <cell r="C262" t="str">
            <v>DC</v>
          </cell>
          <cell r="D262" t="str">
            <v>District of Columbia</v>
          </cell>
        </row>
        <row r="263">
          <cell r="C263" t="str">
            <v>PR</v>
          </cell>
          <cell r="D263" t="str">
            <v>Puerto Rico</v>
          </cell>
        </row>
        <row r="264">
          <cell r="C264" t="str">
            <v>FM</v>
          </cell>
          <cell r="D264" t="str">
            <v>Federated States of Micronesia</v>
          </cell>
        </row>
        <row r="265">
          <cell r="C265" t="str">
            <v>GU</v>
          </cell>
          <cell r="D265" t="str">
            <v>Guam</v>
          </cell>
        </row>
        <row r="266">
          <cell r="C266" t="str">
            <v>MH</v>
          </cell>
          <cell r="D266" t="str">
            <v>Marshall Islands</v>
          </cell>
        </row>
        <row r="267">
          <cell r="C267" t="str">
            <v>MP</v>
          </cell>
          <cell r="D267" t="str">
            <v>Northern Mariana Islands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perty Bucket"/>
      <sheetName val="Unit Bucket"/>
      <sheetName val="Main Input"/>
      <sheetName val="Utility Allowance"/>
      <sheetName val="HUD Limits"/>
      <sheetName val="Comp List"/>
      <sheetName val="Absorption Clone"/>
      <sheetName val="Richman B2"/>
      <sheetName val="Location"/>
      <sheetName val="Amenities"/>
      <sheetName val="Summary Matrix"/>
      <sheetName val="RPSF"/>
      <sheetName val="SF Ranking"/>
      <sheetName val="Supply - LIHTC"/>
      <sheetName val="Azalea Apartments"/>
      <sheetName val="Oakhaven Apartments"/>
      <sheetName val="Supply - Market"/>
      <sheetName val="The Concludinator 2.0"/>
      <sheetName val="Similarity Matrix"/>
      <sheetName val="Exhibit S"/>
      <sheetName val="Rent to FMR"/>
      <sheetName val="General Table Clone"/>
      <sheetName val="General"/>
      <sheetName val="RJ Special"/>
      <sheetName val="Demand Input"/>
      <sheetName val="Income Distribution"/>
      <sheetName val="Demand"/>
      <sheetName val="Annual Demand"/>
      <sheetName val="Penetration Rate"/>
      <sheetName val="Demand Conclusions"/>
      <sheetName val="R4 Demand"/>
      <sheetName val="NET DEMAND"/>
      <sheetName val="NCHFA Input Sheet"/>
      <sheetName val="TCAC Demand"/>
      <sheetName val="HUD MAP"/>
      <sheetName val="Planned Dev Clone"/>
      <sheetName val="Planned Dev"/>
      <sheetName val="LIHTC in PMA"/>
      <sheetName val="LIHTC Allocations"/>
      <sheetName val="Affordable In PMA by ZIP"/>
      <sheetName val="Excluded Clone"/>
      <sheetName val="Excluded"/>
      <sheetName val="CoStar Proposed-Under Cons"/>
      <sheetName val="CoStar Charts"/>
      <sheetName val="Economy"/>
      <sheetName val="Economy Charts"/>
      <sheetName val="PMA Tracts"/>
      <sheetName val="Demographics"/>
      <sheetName val="Demographics 2"/>
      <sheetName val="Demographics Market Entry"/>
      <sheetName val="State Data Comparison"/>
      <sheetName val="Wages by Occupation"/>
      <sheetName val="CAHEC Summary 1"/>
      <sheetName val="CAHEC Summary 2"/>
      <sheetName val="CAHEC Economy"/>
      <sheetName val="US Bank Penetration"/>
      <sheetName val="US Bank Summary"/>
      <sheetName val="Locational Amenities"/>
      <sheetName val="Other Tables"/>
      <sheetName val="Memory - Map"/>
      <sheetName val="Demo Data"/>
      <sheetName val="SMA Data"/>
      <sheetName val="PMA Data"/>
      <sheetName val="City Data"/>
      <sheetName val="County Data"/>
      <sheetName val="State Data"/>
      <sheetName val="USA Data"/>
      <sheetName val="LAUS_USA"/>
      <sheetName val="Data Sheet"/>
      <sheetName val="Location Data (2)"/>
      <sheetName val="OPEX Benchmarks"/>
      <sheetName val="Appraisal Bucket"/>
      <sheetName val="OPEX Determinator"/>
      <sheetName val="Comps Expense"/>
      <sheetName val="Expense Summary"/>
      <sheetName val="Expense MiniTables"/>
      <sheetName val="Improved Sales"/>
      <sheetName val="Improved Adj"/>
      <sheetName val="Improved Profiles"/>
      <sheetName val="Land Sales"/>
      <sheetName val="Land Sale Adj"/>
      <sheetName val="Land Profiles"/>
      <sheetName val="Cap Rate"/>
      <sheetName val="Cost Approach"/>
      <sheetName val="Cost Analysis"/>
      <sheetName val="Insurable Value"/>
      <sheetName val="Tax Conclusions"/>
      <sheetName val="Stabilized Pro Forma"/>
      <sheetName val="Trended Proforma"/>
      <sheetName val="PGI"/>
      <sheetName val="Value Conclusions"/>
      <sheetName val="NCHFA Demand"/>
      <sheetName val="NCHFA Conclusion Tables"/>
      <sheetName val="NCHFA Market Summary"/>
      <sheetName val="DCA Summary Table"/>
      <sheetName val="NCHFA Affordable in PMA"/>
      <sheetName val="DCA Affordable in PMA"/>
      <sheetName val="RCS - Grid Engine"/>
      <sheetName val="RCS - Mainframe"/>
      <sheetName val="RCS - Grid Bank"/>
      <sheetName val="RCS - Secondary Units"/>
      <sheetName val="RCS - Match Pair"/>
      <sheetName val="RCS - Match Pair - Ext"/>
      <sheetName val="RCS - Condition"/>
      <sheetName val="RCS - Conclusions"/>
      <sheetName val="wZIPS"/>
      <sheetName val="TDHCA - Income Dist Gross"/>
      <sheetName val="TDHCA - Per Unit Demand"/>
      <sheetName val="TDHCA - Capture Rate "/>
      <sheetName val="ADFA - Unit Supply"/>
      <sheetName val="ADFA - Income Distribution"/>
      <sheetName val="ADFA - Conclusions"/>
      <sheetName val="CHFA - Supply"/>
      <sheetName val="CHFA - Demand"/>
      <sheetName val="Memory - Completion"/>
      <sheetName val="wDynamicInfo"/>
      <sheetName val="wStaticBookmarks"/>
      <sheetName val="Control Panel"/>
      <sheetName val="Census Tracts"/>
    </sheetNames>
    <sheetDataSet>
      <sheetData sheetId="0">
        <row r="1">
          <cell r="E1">
            <v>13</v>
          </cell>
        </row>
      </sheetData>
      <sheetData sheetId="1">
        <row r="1">
          <cell r="B1">
            <v>0</v>
          </cell>
        </row>
      </sheetData>
      <sheetData sheetId="2">
        <row r="7">
          <cell r="C7" t="str">
            <v>Appraisal</v>
          </cell>
        </row>
      </sheetData>
      <sheetData sheetId="3">
        <row r="5">
          <cell r="D5" t="str">
            <v>HA</v>
          </cell>
        </row>
      </sheetData>
      <sheetData sheetId="4">
        <row r="3">
          <cell r="B3" t="str">
            <v>Lancaster County</v>
          </cell>
        </row>
      </sheetData>
      <sheetData sheetId="5">
        <row r="7">
          <cell r="AI7" t="str">
            <v>Montrose Court</v>
          </cell>
        </row>
      </sheetData>
      <sheetData sheetId="6"/>
      <sheetData sheetId="7">
        <row r="3">
          <cell r="D3" t="str">
            <v>The comparable properties reported voucher usage ranging from zero to 29 percent. None of the market rate properties reported voucher usage. Seven of the LIHTC properties reported voucher usage, with an average utilization of 11.6 percent. The highest voucher usage was reported by Sycamore Run, a 48-unit LIHTC property located 1.5 miles south of the Subject. Based on the performance of the LIHTC comparables, we expect the Subject will operate with voucher usage of approximately 10 percent.</v>
          </cell>
        </row>
      </sheetData>
      <sheetData sheetId="8">
        <row r="3">
          <cell r="F3"/>
        </row>
      </sheetData>
      <sheetData sheetId="9">
        <row r="7">
          <cell r="D7" t="str">
            <v>Excellent</v>
          </cell>
        </row>
      </sheetData>
      <sheetData sheetId="10"/>
      <sheetData sheetId="11"/>
      <sheetData sheetId="12">
        <row r="97">
          <cell r="F97" t="str">
            <v>Slightly Superior</v>
          </cell>
        </row>
      </sheetData>
      <sheetData sheetId="13">
        <row r="8">
          <cell r="C8" t="str">
            <v>@20%</v>
          </cell>
        </row>
      </sheetData>
      <sheetData sheetId="14"/>
      <sheetData sheetId="15"/>
      <sheetData sheetId="16">
        <row r="36">
          <cell r="B36" t="str">
            <v>Oakhaven Apartments</v>
          </cell>
        </row>
      </sheetData>
      <sheetData sheetId="17">
        <row r="3">
          <cell r="AH3" t="str">
            <v>Unique AMIs</v>
          </cell>
        </row>
      </sheetData>
      <sheetData sheetId="18">
        <row r="13">
          <cell r="U13" t="str">
            <v>Inferior</v>
          </cell>
        </row>
      </sheetData>
      <sheetData sheetId="19"/>
      <sheetData sheetId="20"/>
      <sheetData sheetId="21"/>
      <sheetData sheetId="22"/>
      <sheetData sheetId="23"/>
      <sheetData sheetId="24">
        <row r="5">
          <cell r="AE5" t="str">
            <v>Achievable Rent</v>
          </cell>
        </row>
      </sheetData>
      <sheetData sheetId="25">
        <row r="28">
          <cell r="E28">
            <v>0.12005906064710749</v>
          </cell>
          <cell r="AI28">
            <v>0.39266323613362469</v>
          </cell>
        </row>
      </sheetData>
      <sheetData sheetId="26"/>
      <sheetData sheetId="27"/>
      <sheetData sheetId="28"/>
      <sheetData sheetId="29"/>
      <sheetData sheetId="30"/>
      <sheetData sheetId="31"/>
      <sheetData sheetId="32"/>
      <sheetData sheetId="33"/>
      <sheetData sheetId="34"/>
      <sheetData sheetId="35"/>
      <sheetData sheetId="36"/>
      <sheetData sheetId="37">
        <row r="9">
          <cell r="B9"/>
        </row>
      </sheetData>
      <sheetData sheetId="38"/>
      <sheetData sheetId="39"/>
      <sheetData sheetId="40"/>
      <sheetData sheetId="41"/>
      <sheetData sheetId="42"/>
      <sheetData sheetId="43"/>
      <sheetData sheetId="44">
        <row r="7">
          <cell r="A7"/>
        </row>
      </sheetData>
      <sheetData sheetId="45"/>
      <sheetData sheetId="46"/>
      <sheetData sheetId="47">
        <row r="13">
          <cell r="B13"/>
        </row>
      </sheetData>
      <sheetData sheetId="48">
        <row r="23">
          <cell r="B23" t="str">
            <v>As shown in the preceding table, the weighted average commute time in the PMA is approximately 32 minutes. Only 46 percent of PMA commuters travel under 24 minutes, indicating many households work outside of the PMA, likely in the nearby cities of (CITY NAME X TO THE NORTH, CITY NAME Y to the east). The average commute time across the overall nation is approximately 28 minutes.</v>
          </cell>
        </row>
      </sheetData>
      <sheetData sheetId="49">
        <row r="164">
          <cell r="B164" t="str">
            <v>$0-9,999</v>
          </cell>
        </row>
      </sheetData>
      <sheetData sheetId="50"/>
      <sheetData sheetId="51">
        <row r="28">
          <cell r="A28"/>
        </row>
      </sheetData>
      <sheetData sheetId="52"/>
      <sheetData sheetId="53"/>
      <sheetData sheetId="54"/>
      <sheetData sheetId="55"/>
      <sheetData sheetId="56"/>
      <sheetData sheetId="57">
        <row r="3">
          <cell r="H3" t="str">
            <v>Crow</v>
          </cell>
        </row>
      </sheetData>
      <sheetData sheetId="58">
        <row r="5">
          <cell r="C5"/>
        </row>
      </sheetData>
      <sheetData sheetId="59">
        <row r="1">
          <cell r="K1">
            <v>12</v>
          </cell>
        </row>
      </sheetData>
      <sheetData sheetId="60">
        <row r="1">
          <cell r="F1" t="str">
            <v>South Carolina</v>
          </cell>
        </row>
      </sheetData>
      <sheetData sheetId="61"/>
      <sheetData sheetId="62">
        <row r="12">
          <cell r="I12" t="str">
            <v>$0-9,999</v>
          </cell>
        </row>
      </sheetData>
      <sheetData sheetId="63"/>
      <sheetData sheetId="64"/>
      <sheetData sheetId="65"/>
      <sheetData sheetId="66"/>
      <sheetData sheetId="67"/>
      <sheetData sheetId="68">
        <row r="5">
          <cell r="G5">
            <v>641.94550550351471</v>
          </cell>
        </row>
      </sheetData>
      <sheetData sheetId="69"/>
      <sheetData sheetId="70">
        <row r="2">
          <cell r="K2">
            <v>1</v>
          </cell>
        </row>
      </sheetData>
      <sheetData sheetId="71">
        <row r="5">
          <cell r="D5"/>
        </row>
      </sheetData>
      <sheetData sheetId="72">
        <row r="2">
          <cell r="K2" t="str">
            <v>Null</v>
          </cell>
        </row>
      </sheetData>
      <sheetData sheetId="73"/>
      <sheetData sheetId="74">
        <row r="26">
          <cell r="K26">
            <v>0</v>
          </cell>
        </row>
      </sheetData>
      <sheetData sheetId="75">
        <row r="12">
          <cell r="E12"/>
        </row>
      </sheetData>
      <sheetData sheetId="76"/>
      <sheetData sheetId="77">
        <row r="54">
          <cell r="B54">
            <v>0</v>
          </cell>
        </row>
      </sheetData>
      <sheetData sheetId="78"/>
      <sheetData sheetId="79"/>
      <sheetData sheetId="80">
        <row r="60">
          <cell r="B60">
            <v>0</v>
          </cell>
        </row>
      </sheetData>
      <sheetData sheetId="81"/>
      <sheetData sheetId="82">
        <row r="6">
          <cell r="C6">
            <v>0.01</v>
          </cell>
        </row>
      </sheetData>
      <sheetData sheetId="83"/>
      <sheetData sheetId="84"/>
      <sheetData sheetId="85"/>
      <sheetData sheetId="86">
        <row r="8">
          <cell r="E8">
            <v>1</v>
          </cell>
        </row>
      </sheetData>
      <sheetData sheetId="87">
        <row r="6">
          <cell r="E6" t="str">
            <v>-</v>
          </cell>
        </row>
      </sheetData>
      <sheetData sheetId="88">
        <row r="7">
          <cell r="E7" t="str">
            <v>-</v>
          </cell>
        </row>
      </sheetData>
      <sheetData sheetId="89">
        <row r="12">
          <cell r="V12">
            <v>0</v>
          </cell>
        </row>
      </sheetData>
      <sheetData sheetId="90"/>
      <sheetData sheetId="91"/>
      <sheetData sheetId="92"/>
      <sheetData sheetId="93"/>
      <sheetData sheetId="94"/>
      <sheetData sheetId="95"/>
      <sheetData sheetId="96"/>
      <sheetData sheetId="97">
        <row r="16">
          <cell r="D16">
            <v>0</v>
          </cell>
        </row>
      </sheetData>
      <sheetData sheetId="98">
        <row r="1">
          <cell r="X1">
            <v>17</v>
          </cell>
        </row>
      </sheetData>
      <sheetData sheetId="99">
        <row r="82">
          <cell r="N82">
            <v>0</v>
          </cell>
        </row>
      </sheetData>
      <sheetData sheetId="100">
        <row r="13">
          <cell r="D13" t="str">
            <v>-</v>
          </cell>
        </row>
      </sheetData>
      <sheetData sheetId="101"/>
      <sheetData sheetId="102">
        <row r="4">
          <cell r="D4"/>
        </row>
      </sheetData>
      <sheetData sheetId="103"/>
      <sheetData sheetId="104">
        <row r="12">
          <cell r="C12" t="str">
            <v/>
          </cell>
        </row>
      </sheetData>
      <sheetData sheetId="105">
        <row r="2">
          <cell r="K2" t="str">
            <v>Action</v>
          </cell>
        </row>
      </sheetData>
      <sheetData sheetId="106"/>
      <sheetData sheetId="107">
        <row r="5">
          <cell r="J5">
            <v>2</v>
          </cell>
        </row>
      </sheetData>
      <sheetData sheetId="108"/>
      <sheetData sheetId="109"/>
      <sheetData sheetId="110">
        <row r="75">
          <cell r="D75" t="str">
            <v>@20%</v>
          </cell>
        </row>
      </sheetData>
      <sheetData sheetId="111"/>
      <sheetData sheetId="112"/>
      <sheetData sheetId="113"/>
      <sheetData sheetId="114">
        <row r="5">
          <cell r="T5" t="str">
            <v>Default</v>
          </cell>
        </row>
      </sheetData>
      <sheetData sheetId="115">
        <row r="5">
          <cell r="C5" t="str">
            <v>Cooking</v>
          </cell>
        </row>
      </sheetData>
      <sheetData sheetId="116">
        <row r="5">
          <cell r="I5" t="str">
            <v>is designated 'Car-Dependent' by Walk Score with a score of 0, and is not considered walkable</v>
          </cell>
        </row>
      </sheetData>
      <sheetData sheetId="117">
        <row r="10">
          <cell r="C10">
            <v>2010</v>
          </cell>
        </row>
      </sheetData>
      <sheetData sheetId="1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3CF1E-9258-428E-ABA7-5B28854B0E4A}">
  <dimension ref="A1:AD64"/>
  <sheetViews>
    <sheetView showGridLines="0" tabSelected="1" topLeftCell="A37" workbookViewId="0">
      <selection activeCell="Z41" sqref="Z41"/>
    </sheetView>
  </sheetViews>
  <sheetFormatPr defaultRowHeight="13.5" x14ac:dyDescent="0.25"/>
  <cols>
    <col min="1" max="1" width="6.85546875" style="2" customWidth="1"/>
    <col min="2" max="2" width="10.28515625" style="2" customWidth="1"/>
    <col min="3" max="3" width="6.85546875" style="2" customWidth="1"/>
    <col min="4" max="4" width="4" style="2" customWidth="1"/>
    <col min="5" max="5" width="6.85546875" style="2" customWidth="1"/>
    <col min="6" max="6" width="1" style="2" customWidth="1"/>
    <col min="7" max="7" width="5.85546875" style="2" customWidth="1"/>
    <col min="8" max="9" width="2.85546875" style="2" customWidth="1"/>
    <col min="10" max="10" width="6.85546875" style="2" customWidth="1"/>
    <col min="11" max="11" width="5" style="2" customWidth="1"/>
    <col min="12" max="12" width="2.85546875" style="2" customWidth="1"/>
    <col min="13" max="13" width="5" style="2" customWidth="1"/>
    <col min="14" max="14" width="2.85546875" style="2" customWidth="1"/>
    <col min="15" max="15" width="1" style="2" customWidth="1"/>
    <col min="16" max="16" width="2.85546875" style="2" customWidth="1"/>
    <col min="17" max="17" width="6.85546875" style="2" customWidth="1"/>
    <col min="18" max="19" width="1" style="2" customWidth="1"/>
    <col min="20" max="20" width="4" style="2" customWidth="1"/>
    <col min="21" max="21" width="6.85546875" style="2" customWidth="1"/>
    <col min="22" max="22" width="1" style="2" customWidth="1"/>
    <col min="23" max="23" width="12" style="2" customWidth="1"/>
    <col min="24" max="24" width="1.85546875" style="2" customWidth="1"/>
    <col min="25" max="25" width="5" style="2" customWidth="1"/>
    <col min="26" max="16384" width="9.140625" style="2"/>
  </cols>
  <sheetData>
    <row r="1" spans="1:26" ht="14.25" customHeight="1" x14ac:dyDescent="0.25">
      <c r="A1" s="1" t="s">
        <v>0</v>
      </c>
      <c r="B1" s="1"/>
      <c r="C1" s="1"/>
      <c r="D1" s="1"/>
      <c r="E1" s="1"/>
      <c r="F1" s="1"/>
      <c r="G1" s="1"/>
      <c r="H1" s="1"/>
      <c r="I1" s="1"/>
      <c r="J1" s="1"/>
      <c r="K1" s="1"/>
      <c r="L1" s="1"/>
      <c r="M1" s="1"/>
      <c r="N1" s="1"/>
      <c r="O1" s="1"/>
      <c r="P1" s="1"/>
      <c r="Q1" s="1"/>
      <c r="R1" s="1"/>
      <c r="S1" s="1"/>
      <c r="T1" s="1"/>
      <c r="U1" s="1"/>
      <c r="V1" s="1"/>
      <c r="W1" s="1"/>
    </row>
    <row r="2" spans="1:26" ht="6" customHeight="1" x14ac:dyDescent="0.25">
      <c r="A2" s="3"/>
      <c r="B2" s="3"/>
      <c r="C2" s="3"/>
      <c r="D2" s="3"/>
      <c r="E2" s="3"/>
      <c r="F2" s="3"/>
      <c r="G2" s="3"/>
      <c r="H2" s="3"/>
      <c r="I2" s="3"/>
      <c r="J2" s="3"/>
      <c r="K2" s="3"/>
      <c r="L2" s="3"/>
      <c r="M2" s="3"/>
      <c r="N2" s="3"/>
      <c r="O2" s="3"/>
      <c r="P2" s="3"/>
      <c r="Q2" s="3"/>
      <c r="R2" s="3"/>
      <c r="S2" s="3"/>
      <c r="T2" s="3"/>
      <c r="U2" s="3"/>
      <c r="V2" s="3"/>
      <c r="W2" s="3"/>
    </row>
    <row r="3" spans="1:26" ht="14.25" customHeight="1" x14ac:dyDescent="0.25">
      <c r="A3" s="4" t="s">
        <v>1</v>
      </c>
      <c r="B3" s="4"/>
      <c r="C3" s="5" t="s">
        <v>2</v>
      </c>
      <c r="D3" s="5"/>
      <c r="E3" s="5"/>
      <c r="F3" s="5"/>
      <c r="G3" s="5"/>
      <c r="H3" s="5"/>
      <c r="I3" s="5"/>
      <c r="J3" s="5"/>
      <c r="K3" s="5"/>
      <c r="L3" s="5"/>
      <c r="M3" s="5"/>
      <c r="N3" s="5"/>
      <c r="O3" s="5"/>
      <c r="P3" s="5"/>
      <c r="Q3" s="6" t="s">
        <v>3</v>
      </c>
      <c r="R3" s="6"/>
      <c r="S3" s="6"/>
      <c r="T3" s="6"/>
      <c r="U3" s="6"/>
      <c r="V3" s="6"/>
      <c r="W3" s="7">
        <v>60</v>
      </c>
      <c r="X3" s="8"/>
      <c r="Y3" s="8"/>
    </row>
    <row r="4" spans="1:26" ht="6" customHeight="1" x14ac:dyDescent="0.25">
      <c r="A4" s="3"/>
      <c r="B4" s="3"/>
      <c r="C4" s="3"/>
      <c r="D4" s="3"/>
      <c r="E4" s="3"/>
      <c r="F4" s="3"/>
      <c r="G4" s="3"/>
      <c r="H4" s="3"/>
      <c r="I4" s="3"/>
      <c r="J4" s="3"/>
      <c r="K4" s="3"/>
      <c r="L4" s="3"/>
      <c r="M4" s="3"/>
      <c r="N4" s="3"/>
      <c r="O4" s="3"/>
      <c r="P4" s="3"/>
      <c r="Q4" s="3"/>
      <c r="R4" s="3"/>
      <c r="S4" s="3"/>
      <c r="T4" s="3"/>
      <c r="U4" s="3"/>
      <c r="V4" s="3"/>
      <c r="W4" s="3"/>
    </row>
    <row r="5" spans="1:26" ht="14.25" customHeight="1" x14ac:dyDescent="0.25">
      <c r="A5" s="9" t="s">
        <v>4</v>
      </c>
      <c r="B5" s="9"/>
      <c r="C5" s="5" t="s">
        <v>5</v>
      </c>
      <c r="D5" s="5"/>
      <c r="E5" s="5"/>
      <c r="F5" s="5"/>
      <c r="G5" s="5"/>
      <c r="H5" s="5"/>
      <c r="I5" s="5"/>
      <c r="J5" s="5"/>
      <c r="K5" s="5"/>
      <c r="L5" s="5"/>
      <c r="M5" s="5"/>
      <c r="N5" s="5"/>
      <c r="O5" s="5"/>
      <c r="P5" s="5"/>
      <c r="Q5" s="6" t="s">
        <v>6</v>
      </c>
      <c r="R5" s="6"/>
      <c r="S5" s="6"/>
      <c r="T5" s="6"/>
      <c r="U5" s="6"/>
      <c r="V5" s="6"/>
      <c r="W5" s="7">
        <v>60</v>
      </c>
    </row>
    <row r="6" spans="1:26" ht="6" customHeight="1" x14ac:dyDescent="0.25">
      <c r="A6" s="3"/>
      <c r="B6" s="3"/>
      <c r="C6" s="3"/>
      <c r="D6" s="3"/>
      <c r="E6" s="3"/>
      <c r="F6" s="3"/>
      <c r="G6" s="3"/>
      <c r="H6" s="3"/>
      <c r="I6" s="3"/>
      <c r="J6" s="3"/>
      <c r="K6" s="3"/>
      <c r="L6" s="3"/>
      <c r="M6" s="3"/>
      <c r="N6" s="3"/>
      <c r="O6" s="3"/>
      <c r="P6" s="3"/>
      <c r="Q6" s="3"/>
      <c r="R6" s="3"/>
      <c r="S6" s="3"/>
      <c r="T6" s="3"/>
      <c r="U6" s="3"/>
      <c r="V6" s="3"/>
      <c r="W6" s="3"/>
    </row>
    <row r="7" spans="1:26" ht="14.25" customHeight="1" x14ac:dyDescent="0.25">
      <c r="A7" s="10" t="s">
        <v>7</v>
      </c>
      <c r="B7" s="10"/>
      <c r="C7" s="11" t="s">
        <v>8</v>
      </c>
      <c r="D7" s="12"/>
      <c r="E7" s="12"/>
      <c r="F7" s="12"/>
      <c r="G7" s="12"/>
      <c r="H7" s="12"/>
      <c r="I7" s="12"/>
      <c r="J7" s="12"/>
      <c r="K7" s="12"/>
      <c r="L7" s="12"/>
      <c r="M7" s="12"/>
      <c r="N7" s="12"/>
      <c r="O7" s="12"/>
      <c r="P7" s="12"/>
      <c r="Q7" s="12"/>
      <c r="R7" s="12"/>
      <c r="S7" s="12"/>
      <c r="T7" s="12"/>
      <c r="U7" s="12"/>
      <c r="V7" s="12"/>
      <c r="W7" s="13"/>
    </row>
    <row r="8" spans="1:26" ht="14.25" customHeight="1" x14ac:dyDescent="0.25">
      <c r="A8" s="10"/>
      <c r="B8" s="10"/>
      <c r="C8" s="14"/>
      <c r="D8" s="15"/>
      <c r="E8" s="15"/>
      <c r="F8" s="15"/>
      <c r="G8" s="15"/>
      <c r="H8" s="15"/>
      <c r="I8" s="15"/>
      <c r="J8" s="15"/>
      <c r="K8" s="15"/>
      <c r="L8" s="15"/>
      <c r="M8" s="15"/>
      <c r="N8" s="15"/>
      <c r="O8" s="15"/>
      <c r="P8" s="15"/>
      <c r="Q8" s="15"/>
      <c r="R8" s="15"/>
      <c r="S8" s="15"/>
      <c r="T8" s="15"/>
      <c r="U8" s="15"/>
      <c r="V8" s="15"/>
      <c r="W8" s="16"/>
    </row>
    <row r="9" spans="1:26" ht="14.25" customHeight="1" x14ac:dyDescent="0.25">
      <c r="A9" s="10"/>
      <c r="B9" s="10"/>
      <c r="C9" s="14"/>
      <c r="D9" s="15"/>
      <c r="E9" s="15"/>
      <c r="F9" s="15"/>
      <c r="G9" s="15"/>
      <c r="H9" s="15"/>
      <c r="I9" s="15"/>
      <c r="J9" s="15"/>
      <c r="K9" s="15"/>
      <c r="L9" s="15"/>
      <c r="M9" s="15"/>
      <c r="N9" s="15"/>
      <c r="O9" s="15"/>
      <c r="P9" s="15"/>
      <c r="Q9" s="15"/>
      <c r="R9" s="15"/>
      <c r="S9" s="15"/>
      <c r="T9" s="15"/>
      <c r="U9" s="15"/>
      <c r="V9" s="15"/>
      <c r="W9" s="16"/>
    </row>
    <row r="10" spans="1:26" ht="14.25" customHeight="1" x14ac:dyDescent="0.25">
      <c r="A10" s="10"/>
      <c r="B10" s="10"/>
      <c r="C10" s="17"/>
      <c r="D10" s="18"/>
      <c r="E10" s="18"/>
      <c r="F10" s="18"/>
      <c r="G10" s="18"/>
      <c r="H10" s="18"/>
      <c r="I10" s="18"/>
      <c r="J10" s="18"/>
      <c r="K10" s="18"/>
      <c r="L10" s="18"/>
      <c r="M10" s="18"/>
      <c r="N10" s="18"/>
      <c r="O10" s="18"/>
      <c r="P10" s="18"/>
      <c r="Q10" s="18"/>
      <c r="R10" s="18"/>
      <c r="S10" s="18"/>
      <c r="T10" s="18"/>
      <c r="U10" s="18"/>
      <c r="V10" s="18"/>
      <c r="W10" s="19"/>
    </row>
    <row r="11" spans="1:26" ht="6" customHeight="1" x14ac:dyDescent="0.25">
      <c r="A11" s="3"/>
      <c r="B11" s="3"/>
      <c r="C11" s="3"/>
      <c r="D11" s="3"/>
      <c r="E11" s="3"/>
      <c r="F11" s="3"/>
      <c r="G11" s="3"/>
      <c r="H11" s="3"/>
      <c r="I11" s="3"/>
      <c r="J11" s="3"/>
      <c r="K11" s="3"/>
      <c r="L11" s="3"/>
      <c r="M11" s="3"/>
      <c r="N11" s="3"/>
      <c r="O11" s="3"/>
      <c r="P11" s="3"/>
      <c r="Q11" s="3"/>
      <c r="R11" s="3"/>
      <c r="S11" s="3"/>
      <c r="T11" s="3"/>
      <c r="U11" s="3"/>
      <c r="V11" s="3"/>
      <c r="W11" s="3"/>
    </row>
    <row r="12" spans="1:26" ht="14.25" customHeight="1" x14ac:dyDescent="0.25">
      <c r="A12" s="10" t="s">
        <v>9</v>
      </c>
      <c r="B12" s="10"/>
      <c r="C12" s="20" t="s">
        <v>10</v>
      </c>
      <c r="D12" s="20"/>
      <c r="E12" s="20"/>
      <c r="F12" s="10"/>
      <c r="G12" s="6" t="s">
        <v>11</v>
      </c>
      <c r="H12" s="6"/>
      <c r="I12" s="6"/>
      <c r="J12" s="6"/>
      <c r="K12" s="6"/>
      <c r="L12" s="6"/>
      <c r="M12" s="6"/>
      <c r="N12" s="6"/>
      <c r="O12" s="6"/>
      <c r="P12" s="6"/>
      <c r="Q12" s="6"/>
      <c r="R12" s="6"/>
      <c r="S12" s="6"/>
      <c r="T12" s="21">
        <v>16</v>
      </c>
      <c r="U12" s="21"/>
      <c r="V12" s="21"/>
      <c r="W12" s="2" t="s">
        <v>12</v>
      </c>
      <c r="Y12" s="22"/>
      <c r="Z12" s="22" t="s">
        <v>10</v>
      </c>
    </row>
    <row r="13" spans="1:26" ht="6" customHeight="1" x14ac:dyDescent="0.25">
      <c r="A13" s="3"/>
      <c r="B13" s="3"/>
      <c r="C13" s="3"/>
      <c r="D13" s="3"/>
      <c r="E13" s="3"/>
      <c r="F13" s="3"/>
      <c r="G13" s="3"/>
      <c r="H13" s="3"/>
      <c r="I13" s="3"/>
      <c r="J13" s="3"/>
      <c r="K13" s="3"/>
      <c r="L13" s="3"/>
      <c r="M13" s="3"/>
      <c r="N13" s="3"/>
      <c r="O13" s="3"/>
      <c r="P13" s="3"/>
      <c r="Q13" s="3"/>
      <c r="R13" s="3"/>
      <c r="S13" s="3"/>
      <c r="T13" s="3"/>
      <c r="U13" s="3"/>
      <c r="V13" s="3"/>
      <c r="W13" s="3"/>
      <c r="Y13" s="22"/>
      <c r="Z13" s="22" t="s">
        <v>13</v>
      </c>
    </row>
    <row r="14" spans="1:26" ht="14.25" customHeight="1" x14ac:dyDescent="0.25">
      <c r="A14" s="23" t="s">
        <v>14</v>
      </c>
      <c r="B14" s="23"/>
      <c r="C14" s="23"/>
      <c r="D14" s="23"/>
      <c r="E14" s="23"/>
      <c r="F14" s="23"/>
      <c r="G14" s="23"/>
      <c r="H14" s="23"/>
      <c r="I14" s="23"/>
      <c r="J14" s="23"/>
      <c r="K14" s="23"/>
      <c r="L14" s="23"/>
      <c r="M14" s="24"/>
      <c r="N14" s="25">
        <v>58</v>
      </c>
      <c r="O14" s="26"/>
      <c r="P14" s="27"/>
      <c r="Q14" s="28" t="s">
        <v>15</v>
      </c>
      <c r="R14" s="29"/>
      <c r="S14" s="29"/>
      <c r="T14" s="29"/>
      <c r="U14" s="29"/>
      <c r="V14" s="29"/>
      <c r="W14" s="29"/>
      <c r="Y14" s="22"/>
      <c r="Z14" s="22"/>
    </row>
    <row r="15" spans="1:26" ht="14.25" customHeight="1" x14ac:dyDescent="0.25">
      <c r="A15" s="30" t="s">
        <v>16</v>
      </c>
      <c r="B15" s="31"/>
      <c r="C15" s="31"/>
      <c r="D15" s="31"/>
      <c r="E15" s="31"/>
      <c r="F15" s="31"/>
      <c r="G15" s="31"/>
      <c r="H15" s="31"/>
      <c r="I15" s="32"/>
      <c r="J15" s="30" t="s">
        <v>17</v>
      </c>
      <c r="K15" s="31"/>
      <c r="L15" s="32"/>
      <c r="M15" s="33" t="s">
        <v>18</v>
      </c>
      <c r="N15" s="34"/>
      <c r="O15" s="34"/>
      <c r="P15" s="35"/>
      <c r="Q15" s="30" t="s">
        <v>19</v>
      </c>
      <c r="R15" s="31"/>
      <c r="S15" s="31"/>
      <c r="T15" s="32"/>
      <c r="U15" s="36" t="s">
        <v>20</v>
      </c>
      <c r="V15" s="37"/>
      <c r="W15" s="38"/>
      <c r="Y15" s="22"/>
      <c r="Z15" s="22"/>
    </row>
    <row r="16" spans="1:26" ht="14.25" customHeight="1" x14ac:dyDescent="0.25">
      <c r="A16" s="39" t="s">
        <v>21</v>
      </c>
      <c r="B16" s="40"/>
      <c r="C16" s="40"/>
      <c r="D16" s="40"/>
      <c r="E16" s="40"/>
      <c r="F16" s="40"/>
      <c r="G16" s="40"/>
      <c r="H16" s="40"/>
      <c r="I16" s="41"/>
      <c r="J16" s="42">
        <f>J17+J18+J19</f>
        <v>28</v>
      </c>
      <c r="K16" s="43"/>
      <c r="L16" s="44"/>
      <c r="M16" s="45">
        <f>M17+M18+M19+M20</f>
        <v>1408</v>
      </c>
      <c r="N16" s="46"/>
      <c r="O16" s="46"/>
      <c r="P16" s="47"/>
      <c r="Q16" s="42">
        <f>Q17+Q18+Q19+Q20</f>
        <v>23</v>
      </c>
      <c r="R16" s="43"/>
      <c r="S16" s="43"/>
      <c r="T16" s="44"/>
      <c r="U16" s="48">
        <f t="shared" ref="U16:U19" si="0">1-(Q16/M16)</f>
        <v>0.98366477272727271</v>
      </c>
      <c r="V16" s="49"/>
      <c r="W16" s="50"/>
      <c r="Y16" s="22"/>
      <c r="Z16" s="22"/>
    </row>
    <row r="17" spans="1:30" ht="14.25" customHeight="1" x14ac:dyDescent="0.25">
      <c r="A17" s="39" t="s">
        <v>22</v>
      </c>
      <c r="B17" s="40"/>
      <c r="C17" s="40"/>
      <c r="D17" s="40"/>
      <c r="E17" s="40"/>
      <c r="F17" s="40"/>
      <c r="G17" s="40"/>
      <c r="H17" s="40"/>
      <c r="I17" s="41"/>
      <c r="J17" s="42">
        <v>4</v>
      </c>
      <c r="K17" s="43"/>
      <c r="L17" s="44"/>
      <c r="M17" s="42">
        <v>286</v>
      </c>
      <c r="N17" s="43"/>
      <c r="O17" s="43"/>
      <c r="P17" s="44"/>
      <c r="Q17" s="42">
        <v>4</v>
      </c>
      <c r="R17" s="43"/>
      <c r="S17" s="43"/>
      <c r="T17" s="44"/>
      <c r="U17" s="48">
        <f t="shared" si="0"/>
        <v>0.98601398601398604</v>
      </c>
      <c r="V17" s="49"/>
      <c r="W17" s="50"/>
      <c r="Y17" s="22"/>
      <c r="Z17" s="22"/>
      <c r="AA17" s="2">
        <v>4</v>
      </c>
      <c r="AB17" s="2">
        <v>506</v>
      </c>
      <c r="AC17" s="2">
        <v>9</v>
      </c>
      <c r="AD17" s="51">
        <v>0.98199999999999998</v>
      </c>
    </row>
    <row r="18" spans="1:30" ht="14.25" customHeight="1" x14ac:dyDescent="0.25">
      <c r="A18" s="39" t="s">
        <v>23</v>
      </c>
      <c r="B18" s="40"/>
      <c r="C18" s="40"/>
      <c r="D18" s="40"/>
      <c r="E18" s="40"/>
      <c r="F18" s="40"/>
      <c r="G18" s="40"/>
      <c r="H18" s="40"/>
      <c r="I18" s="41"/>
      <c r="J18" s="42">
        <v>15</v>
      </c>
      <c r="K18" s="43"/>
      <c r="L18" s="44"/>
      <c r="M18" s="42">
        <f>507+52</f>
        <v>559</v>
      </c>
      <c r="N18" s="43"/>
      <c r="O18" s="43"/>
      <c r="P18" s="44"/>
      <c r="Q18" s="42">
        <f>15</f>
        <v>15</v>
      </c>
      <c r="R18" s="43"/>
      <c r="S18" s="43"/>
      <c r="T18" s="44"/>
      <c r="U18" s="48">
        <f t="shared" si="0"/>
        <v>0.97316636851520577</v>
      </c>
      <c r="V18" s="49"/>
      <c r="W18" s="50"/>
      <c r="Y18" s="22"/>
      <c r="Z18" s="22"/>
      <c r="AA18" s="2">
        <v>15</v>
      </c>
      <c r="AB18" s="2">
        <v>923</v>
      </c>
      <c r="AC18" s="2" t="s">
        <v>24</v>
      </c>
      <c r="AD18" s="2" t="s">
        <v>24</v>
      </c>
    </row>
    <row r="19" spans="1:30" ht="14.25" customHeight="1" x14ac:dyDescent="0.25">
      <c r="A19" s="39" t="s">
        <v>25</v>
      </c>
      <c r="B19" s="40"/>
      <c r="C19" s="40"/>
      <c r="D19" s="40"/>
      <c r="E19" s="40"/>
      <c r="F19" s="40"/>
      <c r="G19" s="40"/>
      <c r="H19" s="40"/>
      <c r="I19" s="41"/>
      <c r="J19" s="42">
        <v>9</v>
      </c>
      <c r="K19" s="43"/>
      <c r="L19" s="44"/>
      <c r="M19" s="42">
        <v>203</v>
      </c>
      <c r="N19" s="43"/>
      <c r="O19" s="43"/>
      <c r="P19" s="44"/>
      <c r="Q19" s="42">
        <v>3</v>
      </c>
      <c r="R19" s="43"/>
      <c r="S19" s="43"/>
      <c r="T19" s="44"/>
      <c r="U19" s="48">
        <f t="shared" si="0"/>
        <v>0.98522167487684731</v>
      </c>
      <c r="V19" s="49"/>
      <c r="W19" s="50"/>
      <c r="Y19" s="22"/>
      <c r="Z19" s="22"/>
      <c r="AA19" s="2">
        <v>9</v>
      </c>
      <c r="AB19" s="2">
        <v>475</v>
      </c>
      <c r="AC19" s="2">
        <v>0</v>
      </c>
      <c r="AD19" s="51">
        <v>1</v>
      </c>
    </row>
    <row r="20" spans="1:30" ht="14.45" customHeight="1" x14ac:dyDescent="0.25">
      <c r="A20" s="39" t="s">
        <v>26</v>
      </c>
      <c r="B20" s="40"/>
      <c r="C20" s="40"/>
      <c r="D20" s="40"/>
      <c r="E20" s="40"/>
      <c r="F20" s="40"/>
      <c r="G20" s="40"/>
      <c r="H20" s="40"/>
      <c r="I20" s="41"/>
      <c r="J20" s="42">
        <v>9</v>
      </c>
      <c r="K20" s="43"/>
      <c r="L20" s="44"/>
      <c r="M20" s="42">
        <v>360</v>
      </c>
      <c r="N20" s="43"/>
      <c r="O20" s="43"/>
      <c r="P20" s="44"/>
      <c r="Q20" s="42">
        <v>1</v>
      </c>
      <c r="R20" s="43"/>
      <c r="S20" s="43"/>
      <c r="T20" s="44"/>
      <c r="U20" s="48">
        <f>1-(Q20/M20)</f>
        <v>0.99722222222222223</v>
      </c>
      <c r="V20" s="49"/>
      <c r="W20" s="50"/>
      <c r="Y20" s="22"/>
      <c r="Z20" s="22"/>
      <c r="AA20" s="2">
        <v>9</v>
      </c>
      <c r="AB20" s="2">
        <v>725</v>
      </c>
      <c r="AC20" s="2">
        <v>9</v>
      </c>
      <c r="AD20" s="51">
        <v>0.98799999999999999</v>
      </c>
    </row>
    <row r="21" spans="1:30" ht="14.25" customHeight="1" x14ac:dyDescent="0.25">
      <c r="A21" s="39" t="s">
        <v>27</v>
      </c>
      <c r="B21" s="40"/>
      <c r="C21" s="40"/>
      <c r="D21" s="40"/>
      <c r="E21" s="40"/>
      <c r="F21" s="40"/>
      <c r="G21" s="40"/>
      <c r="H21" s="40"/>
      <c r="I21" s="41"/>
      <c r="J21" s="42">
        <v>3</v>
      </c>
      <c r="K21" s="43"/>
      <c r="L21" s="44"/>
      <c r="M21" s="42">
        <f>48</f>
        <v>48</v>
      </c>
      <c r="N21" s="43"/>
      <c r="O21" s="43"/>
      <c r="P21" s="44"/>
      <c r="Q21" s="42">
        <v>30</v>
      </c>
      <c r="R21" s="43"/>
      <c r="S21" s="43"/>
      <c r="T21" s="44"/>
      <c r="U21" s="52">
        <f>(1-(Q21)/M21)</f>
        <v>0.375</v>
      </c>
      <c r="V21" s="53"/>
      <c r="W21" s="54"/>
      <c r="Y21" s="22"/>
      <c r="Z21" s="22"/>
    </row>
    <row r="22" spans="1:30" ht="38.25" customHeight="1" x14ac:dyDescent="0.25">
      <c r="A22" s="55" t="s">
        <v>28</v>
      </c>
      <c r="B22" s="56"/>
      <c r="C22" s="56"/>
      <c r="D22" s="56"/>
      <c r="E22" s="56"/>
      <c r="F22" s="56"/>
      <c r="G22" s="56"/>
      <c r="H22" s="56"/>
      <c r="I22" s="56"/>
      <c r="J22" s="56"/>
      <c r="K22" s="56"/>
      <c r="L22" s="56"/>
      <c r="M22" s="56"/>
      <c r="N22" s="56"/>
      <c r="O22" s="56"/>
      <c r="P22" s="56"/>
      <c r="Q22" s="56"/>
      <c r="R22" s="56"/>
      <c r="S22" s="56"/>
      <c r="T22" s="56"/>
      <c r="U22" s="56"/>
      <c r="V22" s="56"/>
      <c r="W22" s="56"/>
      <c r="X22" s="57"/>
      <c r="Y22" s="22"/>
      <c r="Z22" s="22"/>
    </row>
    <row r="23" spans="1:30" ht="6" customHeight="1" x14ac:dyDescent="0.25">
      <c r="A23" s="58"/>
      <c r="B23" s="58"/>
      <c r="C23" s="58"/>
      <c r="D23" s="58"/>
      <c r="E23" s="58"/>
      <c r="F23" s="58"/>
      <c r="G23" s="58"/>
      <c r="H23" s="58"/>
      <c r="I23" s="58"/>
      <c r="J23" s="58"/>
      <c r="K23" s="58"/>
      <c r="L23" s="58"/>
      <c r="M23" s="58"/>
      <c r="N23" s="58"/>
      <c r="O23" s="58"/>
      <c r="P23" s="58"/>
      <c r="Q23" s="58"/>
      <c r="R23" s="58"/>
      <c r="S23" s="58"/>
      <c r="T23" s="58"/>
      <c r="U23" s="58"/>
      <c r="V23" s="58"/>
      <c r="W23" s="58"/>
      <c r="Y23" s="22"/>
      <c r="Z23" s="22"/>
    </row>
    <row r="24" spans="1:30" ht="25.5" customHeight="1" x14ac:dyDescent="0.25">
      <c r="A24" s="59" t="s">
        <v>29</v>
      </c>
      <c r="B24" s="60"/>
      <c r="C24" s="60"/>
      <c r="D24" s="60"/>
      <c r="E24" s="60"/>
      <c r="F24" s="60"/>
      <c r="G24" s="60"/>
      <c r="H24" s="60"/>
      <c r="I24" s="61"/>
      <c r="J24" s="59" t="s">
        <v>30</v>
      </c>
      <c r="K24" s="60"/>
      <c r="L24" s="60"/>
      <c r="M24" s="60"/>
      <c r="N24" s="60"/>
      <c r="O24" s="60"/>
      <c r="P24" s="60"/>
      <c r="Q24" s="60"/>
      <c r="R24" s="60"/>
      <c r="S24" s="61"/>
      <c r="T24" s="59" t="s">
        <v>31</v>
      </c>
      <c r="U24" s="60"/>
      <c r="V24" s="60"/>
      <c r="W24" s="61"/>
      <c r="Y24" s="22"/>
      <c r="Z24" s="22"/>
    </row>
    <row r="25" spans="1:30" ht="23.45" customHeight="1" x14ac:dyDescent="0.25">
      <c r="A25" s="62" t="s">
        <v>32</v>
      </c>
      <c r="B25" s="62" t="s">
        <v>33</v>
      </c>
      <c r="C25" s="62" t="s">
        <v>34</v>
      </c>
      <c r="D25" s="63" t="s">
        <v>35</v>
      </c>
      <c r="E25" s="64"/>
      <c r="F25" s="63" t="s">
        <v>36</v>
      </c>
      <c r="G25" s="65"/>
      <c r="H25" s="65"/>
      <c r="I25" s="64"/>
      <c r="J25" s="63" t="s">
        <v>37</v>
      </c>
      <c r="K25" s="64"/>
      <c r="L25" s="63" t="s">
        <v>38</v>
      </c>
      <c r="M25" s="65"/>
      <c r="N25" s="64"/>
      <c r="O25" s="63" t="s">
        <v>39</v>
      </c>
      <c r="P25" s="65"/>
      <c r="Q25" s="65"/>
      <c r="R25" s="65"/>
      <c r="S25" s="64"/>
      <c r="T25" s="63" t="s">
        <v>37</v>
      </c>
      <c r="U25" s="65"/>
      <c r="V25" s="64"/>
      <c r="W25" s="62" t="s">
        <v>38</v>
      </c>
      <c r="Y25" s="22"/>
      <c r="Z25" s="22"/>
      <c r="AA25" s="22"/>
      <c r="AB25" s="22"/>
    </row>
    <row r="26" spans="1:30" ht="14.25" customHeight="1" x14ac:dyDescent="0.25">
      <c r="A26" s="66">
        <v>3</v>
      </c>
      <c r="B26" s="66">
        <v>1</v>
      </c>
      <c r="C26" s="66">
        <v>1</v>
      </c>
      <c r="D26" s="67">
        <v>750</v>
      </c>
      <c r="E26" s="68"/>
      <c r="F26" s="69">
        <v>140</v>
      </c>
      <c r="G26" s="70"/>
      <c r="H26" s="70"/>
      <c r="I26" s="71"/>
      <c r="J26" s="69">
        <v>786</v>
      </c>
      <c r="K26" s="71"/>
      <c r="L26" s="72">
        <f t="shared" ref="L26:L34" si="1">IF(IFERROR(J26/D26,"E")="E",0,J26/D26)</f>
        <v>1.048</v>
      </c>
      <c r="M26" s="73"/>
      <c r="N26" s="74"/>
      <c r="O26" s="75">
        <f t="shared" ref="O26:O34" si="2">IF(IFERROR((J26-F26)/J26,"E")="E","",(J26-F26)/J26)</f>
        <v>0.82188295165394398</v>
      </c>
      <c r="P26" s="76"/>
      <c r="Q26" s="76"/>
      <c r="R26" s="76"/>
      <c r="S26" s="77"/>
      <c r="T26" s="69">
        <f>'[1]Supply - Market'!AH7</f>
        <v>1336</v>
      </c>
      <c r="U26" s="70"/>
      <c r="V26" s="71"/>
      <c r="W26" s="78">
        <f t="shared" ref="W26:W34" si="3">IF(IFERROR(T26/D26,"E")="E",0,T26/D26)</f>
        <v>1.7813333333333334</v>
      </c>
      <c r="Y26" s="22">
        <f>A26*F26</f>
        <v>420</v>
      </c>
      <c r="Z26" s="22">
        <f>A26*J26</f>
        <v>2358</v>
      </c>
      <c r="AA26" s="22">
        <v>140</v>
      </c>
      <c r="AB26" s="22">
        <v>1336</v>
      </c>
    </row>
    <row r="27" spans="1:30" ht="14.25" customHeight="1" x14ac:dyDescent="0.25">
      <c r="A27" s="66">
        <v>1</v>
      </c>
      <c r="B27" s="66">
        <v>1</v>
      </c>
      <c r="C27" s="66">
        <v>1</v>
      </c>
      <c r="D27" s="67">
        <v>750</v>
      </c>
      <c r="E27" s="68"/>
      <c r="F27" s="69">
        <v>520</v>
      </c>
      <c r="G27" s="70"/>
      <c r="H27" s="70"/>
      <c r="I27" s="71"/>
      <c r="J27" s="69">
        <v>786</v>
      </c>
      <c r="K27" s="71"/>
      <c r="L27" s="72">
        <f t="shared" si="1"/>
        <v>1.048</v>
      </c>
      <c r="M27" s="73"/>
      <c r="N27" s="74"/>
      <c r="O27" s="75">
        <f t="shared" si="2"/>
        <v>0.33842239185750639</v>
      </c>
      <c r="P27" s="76"/>
      <c r="Q27" s="76"/>
      <c r="R27" s="76"/>
      <c r="S27" s="77"/>
      <c r="T27" s="69">
        <f>'[1]Supply - Market'!AH8</f>
        <v>1336</v>
      </c>
      <c r="U27" s="70"/>
      <c r="V27" s="71"/>
      <c r="W27" s="78">
        <f t="shared" si="3"/>
        <v>1.7813333333333334</v>
      </c>
      <c r="Y27" s="22">
        <f t="shared" ref="Y27:Y34" si="4">A27*F27</f>
        <v>520</v>
      </c>
      <c r="Z27" s="22">
        <f t="shared" ref="Z27:Z34" si="5">A27*J27</f>
        <v>786</v>
      </c>
      <c r="AA27" s="22">
        <v>520</v>
      </c>
      <c r="AB27" s="22">
        <v>1586</v>
      </c>
    </row>
    <row r="28" spans="1:30" ht="14.25" customHeight="1" x14ac:dyDescent="0.25">
      <c r="A28" s="66">
        <v>2</v>
      </c>
      <c r="B28" s="66">
        <v>1</v>
      </c>
      <c r="C28" s="66">
        <v>1</v>
      </c>
      <c r="D28" s="67">
        <v>750</v>
      </c>
      <c r="E28" s="68"/>
      <c r="F28" s="69">
        <v>650</v>
      </c>
      <c r="G28" s="70"/>
      <c r="H28" s="70"/>
      <c r="I28" s="71"/>
      <c r="J28" s="69">
        <v>786</v>
      </c>
      <c r="K28" s="71"/>
      <c r="L28" s="72">
        <f t="shared" si="1"/>
        <v>1.048</v>
      </c>
      <c r="M28" s="73"/>
      <c r="N28" s="74"/>
      <c r="O28" s="75">
        <f t="shared" si="2"/>
        <v>0.17302798982188294</v>
      </c>
      <c r="P28" s="76"/>
      <c r="Q28" s="76"/>
      <c r="R28" s="76"/>
      <c r="S28" s="77"/>
      <c r="T28" s="69">
        <f>'[1]Supply - Market'!AH9</f>
        <v>1336</v>
      </c>
      <c r="U28" s="70"/>
      <c r="V28" s="71"/>
      <c r="W28" s="78">
        <f t="shared" si="3"/>
        <v>1.7813333333333334</v>
      </c>
      <c r="Y28" s="22">
        <f t="shared" si="4"/>
        <v>1300</v>
      </c>
      <c r="Z28" s="22">
        <f t="shared" si="5"/>
        <v>1572</v>
      </c>
      <c r="AA28" s="22">
        <v>650</v>
      </c>
      <c r="AB28" s="22">
        <v>2283</v>
      </c>
    </row>
    <row r="29" spans="1:30" ht="14.25" customHeight="1" x14ac:dyDescent="0.25">
      <c r="A29" s="66">
        <v>2</v>
      </c>
      <c r="B29" s="66">
        <v>2</v>
      </c>
      <c r="C29" s="66">
        <v>1</v>
      </c>
      <c r="D29" s="79">
        <v>910</v>
      </c>
      <c r="E29" s="80"/>
      <c r="F29" s="69">
        <v>150</v>
      </c>
      <c r="G29" s="70"/>
      <c r="H29" s="70"/>
      <c r="I29" s="71"/>
      <c r="J29" s="69">
        <v>981</v>
      </c>
      <c r="K29" s="71"/>
      <c r="L29" s="72">
        <f t="shared" si="1"/>
        <v>1.078021978021978</v>
      </c>
      <c r="M29" s="73"/>
      <c r="N29" s="74"/>
      <c r="O29" s="75">
        <f t="shared" si="2"/>
        <v>0.84709480122324154</v>
      </c>
      <c r="P29" s="76"/>
      <c r="Q29" s="76"/>
      <c r="R29" s="76"/>
      <c r="S29" s="77"/>
      <c r="T29" s="69">
        <f>'[1]Supply - Market'!AH10</f>
        <v>1805</v>
      </c>
      <c r="U29" s="70"/>
      <c r="V29" s="71"/>
      <c r="W29" s="78">
        <f t="shared" si="3"/>
        <v>1.9835164835164836</v>
      </c>
      <c r="Y29" s="22">
        <f t="shared" si="4"/>
        <v>300</v>
      </c>
      <c r="Z29" s="22">
        <f t="shared" si="5"/>
        <v>1962</v>
      </c>
      <c r="AA29" s="22">
        <v>150</v>
      </c>
      <c r="AB29" s="22"/>
    </row>
    <row r="30" spans="1:30" ht="14.25" customHeight="1" x14ac:dyDescent="0.25">
      <c r="A30" s="66">
        <v>5</v>
      </c>
      <c r="B30" s="66">
        <v>2</v>
      </c>
      <c r="C30" s="66">
        <v>1</v>
      </c>
      <c r="D30" s="79">
        <v>910</v>
      </c>
      <c r="E30" s="80"/>
      <c r="F30" s="69">
        <v>610</v>
      </c>
      <c r="G30" s="70"/>
      <c r="H30" s="70"/>
      <c r="I30" s="71"/>
      <c r="J30" s="69">
        <v>981</v>
      </c>
      <c r="K30" s="71"/>
      <c r="L30" s="72">
        <f t="shared" si="1"/>
        <v>1.078021978021978</v>
      </c>
      <c r="M30" s="73"/>
      <c r="N30" s="74"/>
      <c r="O30" s="75">
        <f t="shared" si="2"/>
        <v>0.3781855249745158</v>
      </c>
      <c r="P30" s="76"/>
      <c r="Q30" s="76"/>
      <c r="R30" s="76"/>
      <c r="S30" s="77"/>
      <c r="T30" s="69">
        <f>'[1]Supply - Market'!AH11</f>
        <v>1805</v>
      </c>
      <c r="U30" s="70"/>
      <c r="V30" s="71"/>
      <c r="W30" s="78">
        <f t="shared" si="3"/>
        <v>1.9835164835164836</v>
      </c>
      <c r="Y30" s="22">
        <f t="shared" si="4"/>
        <v>3050</v>
      </c>
      <c r="Z30" s="22">
        <f t="shared" si="5"/>
        <v>4905</v>
      </c>
      <c r="AA30" s="22">
        <v>610</v>
      </c>
      <c r="AB30" s="22"/>
    </row>
    <row r="31" spans="1:30" ht="14.25" customHeight="1" x14ac:dyDescent="0.25">
      <c r="A31" s="66">
        <v>29</v>
      </c>
      <c r="B31" s="66">
        <v>2</v>
      </c>
      <c r="C31" s="66">
        <v>1</v>
      </c>
      <c r="D31" s="79">
        <v>910</v>
      </c>
      <c r="E31" s="80"/>
      <c r="F31" s="69">
        <v>760</v>
      </c>
      <c r="G31" s="70"/>
      <c r="H31" s="70"/>
      <c r="I31" s="71"/>
      <c r="J31" s="69">
        <v>981</v>
      </c>
      <c r="K31" s="71"/>
      <c r="L31" s="72">
        <f t="shared" si="1"/>
        <v>1.078021978021978</v>
      </c>
      <c r="M31" s="73"/>
      <c r="N31" s="74"/>
      <c r="O31" s="75">
        <f t="shared" si="2"/>
        <v>0.2252803261977574</v>
      </c>
      <c r="P31" s="76"/>
      <c r="Q31" s="76"/>
      <c r="R31" s="76"/>
      <c r="S31" s="77"/>
      <c r="T31" s="69">
        <f>'[1]Supply - Market'!AH12</f>
        <v>1805</v>
      </c>
      <c r="U31" s="70"/>
      <c r="V31" s="71"/>
      <c r="W31" s="78">
        <f t="shared" si="3"/>
        <v>1.9835164835164836</v>
      </c>
      <c r="Y31" s="22">
        <f t="shared" si="4"/>
        <v>22040</v>
      </c>
      <c r="Z31" s="22">
        <f t="shared" si="5"/>
        <v>28449</v>
      </c>
      <c r="AA31" s="22">
        <v>760</v>
      </c>
      <c r="AB31" s="22"/>
    </row>
    <row r="32" spans="1:30" ht="14.45" customHeight="1" x14ac:dyDescent="0.25">
      <c r="A32" s="66">
        <v>1</v>
      </c>
      <c r="B32" s="66">
        <v>3</v>
      </c>
      <c r="C32" s="66">
        <v>2</v>
      </c>
      <c r="D32" s="79">
        <v>1180</v>
      </c>
      <c r="E32" s="80"/>
      <c r="F32" s="69">
        <v>180</v>
      </c>
      <c r="G32" s="70"/>
      <c r="H32" s="70"/>
      <c r="I32" s="71"/>
      <c r="J32" s="69">
        <v>1186</v>
      </c>
      <c r="K32" s="71"/>
      <c r="L32" s="72">
        <f t="shared" si="1"/>
        <v>1.0050847457627119</v>
      </c>
      <c r="M32" s="73"/>
      <c r="N32" s="74"/>
      <c r="O32" s="75">
        <f t="shared" si="2"/>
        <v>0.84822934232715008</v>
      </c>
      <c r="P32" s="76"/>
      <c r="Q32" s="76"/>
      <c r="R32" s="76"/>
      <c r="S32" s="77"/>
      <c r="T32" s="69">
        <f>'[1]Supply - Market'!AH13</f>
        <v>2283</v>
      </c>
      <c r="U32" s="70"/>
      <c r="V32" s="71"/>
      <c r="W32" s="78">
        <f t="shared" si="3"/>
        <v>1.9347457627118645</v>
      </c>
      <c r="Y32" s="22">
        <f t="shared" si="4"/>
        <v>180</v>
      </c>
      <c r="Z32" s="22">
        <f t="shared" si="5"/>
        <v>1186</v>
      </c>
      <c r="AA32" s="22">
        <v>180</v>
      </c>
      <c r="AB32" s="22"/>
    </row>
    <row r="33" spans="1:28" ht="14.45" customHeight="1" x14ac:dyDescent="0.25">
      <c r="A33" s="66">
        <v>1</v>
      </c>
      <c r="B33" s="66">
        <v>3</v>
      </c>
      <c r="C33" s="66">
        <v>2</v>
      </c>
      <c r="D33" s="79">
        <v>1180</v>
      </c>
      <c r="E33" s="80"/>
      <c r="F33" s="69">
        <v>710</v>
      </c>
      <c r="G33" s="70"/>
      <c r="H33" s="70"/>
      <c r="I33" s="71"/>
      <c r="J33" s="69">
        <v>1186</v>
      </c>
      <c r="K33" s="71"/>
      <c r="L33" s="72">
        <f t="shared" si="1"/>
        <v>1.0050847457627119</v>
      </c>
      <c r="M33" s="73"/>
      <c r="N33" s="74"/>
      <c r="O33" s="75">
        <f t="shared" si="2"/>
        <v>0.40134907251264756</v>
      </c>
      <c r="P33" s="76"/>
      <c r="Q33" s="76"/>
      <c r="R33" s="76"/>
      <c r="S33" s="77"/>
      <c r="T33" s="69">
        <f>'[1]Supply - Market'!AH14</f>
        <v>2283</v>
      </c>
      <c r="U33" s="70"/>
      <c r="V33" s="71"/>
      <c r="W33" s="78">
        <f t="shared" si="3"/>
        <v>1.9347457627118645</v>
      </c>
      <c r="Y33" s="22">
        <f t="shared" si="4"/>
        <v>710</v>
      </c>
      <c r="Z33" s="22">
        <f t="shared" si="5"/>
        <v>1186</v>
      </c>
      <c r="AA33" s="22">
        <v>710</v>
      </c>
      <c r="AB33" s="22"/>
    </row>
    <row r="34" spans="1:28" ht="14.25" customHeight="1" x14ac:dyDescent="0.25">
      <c r="A34" s="66">
        <v>16</v>
      </c>
      <c r="B34" s="66">
        <v>3</v>
      </c>
      <c r="C34" s="66">
        <v>2</v>
      </c>
      <c r="D34" s="79">
        <v>1180</v>
      </c>
      <c r="E34" s="80"/>
      <c r="F34" s="69">
        <v>890</v>
      </c>
      <c r="G34" s="70"/>
      <c r="H34" s="70"/>
      <c r="I34" s="71"/>
      <c r="J34" s="69">
        <v>1186</v>
      </c>
      <c r="K34" s="71"/>
      <c r="L34" s="72">
        <f t="shared" si="1"/>
        <v>1.0050847457627119</v>
      </c>
      <c r="M34" s="73"/>
      <c r="N34" s="74"/>
      <c r="O34" s="75">
        <f t="shared" si="2"/>
        <v>0.24957841483979765</v>
      </c>
      <c r="P34" s="76"/>
      <c r="Q34" s="76"/>
      <c r="R34" s="76"/>
      <c r="S34" s="77"/>
      <c r="T34" s="69">
        <f>'[1]Supply - Market'!AH15</f>
        <v>2283</v>
      </c>
      <c r="U34" s="70"/>
      <c r="V34" s="71"/>
      <c r="W34" s="78">
        <f t="shared" si="3"/>
        <v>1.9347457627118645</v>
      </c>
      <c r="Y34" s="22">
        <f t="shared" si="4"/>
        <v>14240</v>
      </c>
      <c r="Z34" s="22">
        <f t="shared" si="5"/>
        <v>18976</v>
      </c>
      <c r="AA34" s="22">
        <v>890</v>
      </c>
      <c r="AB34" s="22"/>
    </row>
    <row r="35" spans="1:28" ht="14.45" customHeight="1" x14ac:dyDescent="0.25">
      <c r="A35" s="81" t="s">
        <v>40</v>
      </c>
      <c r="B35" s="82"/>
      <c r="C35" s="82"/>
      <c r="D35" s="82"/>
      <c r="E35" s="83"/>
      <c r="F35" s="84">
        <f>Y35</f>
        <v>42760</v>
      </c>
      <c r="G35" s="85"/>
      <c r="H35" s="85"/>
      <c r="I35" s="86"/>
      <c r="J35" s="84">
        <f>Z35</f>
        <v>61380</v>
      </c>
      <c r="K35" s="86"/>
      <c r="L35" s="87"/>
      <c r="M35" s="88"/>
      <c r="N35" s="89"/>
      <c r="O35" s="90">
        <f>IF(IFERROR((J35-F35)/J35,"E")="E","",(J35-F35)/J35)</f>
        <v>0.30335614206581951</v>
      </c>
      <c r="P35" s="91"/>
      <c r="Q35" s="91"/>
      <c r="R35" s="91"/>
      <c r="S35" s="92"/>
      <c r="T35" s="93"/>
      <c r="U35" s="94"/>
      <c r="V35" s="94"/>
      <c r="W35" s="95"/>
      <c r="Y35" s="22">
        <f>SUM(Y26:Y34)</f>
        <v>42760</v>
      </c>
      <c r="Z35" s="22">
        <f>SUM(Z26:Z34)</f>
        <v>61380</v>
      </c>
    </row>
    <row r="36" spans="1:28" ht="24.75" customHeight="1" x14ac:dyDescent="0.25">
      <c r="A36" s="55" t="s">
        <v>41</v>
      </c>
      <c r="B36" s="55"/>
      <c r="C36" s="55"/>
      <c r="D36" s="55"/>
      <c r="E36" s="55"/>
      <c r="F36" s="55"/>
      <c r="G36" s="55"/>
      <c r="H36" s="55"/>
      <c r="I36" s="55"/>
      <c r="J36" s="55"/>
      <c r="K36" s="55"/>
      <c r="L36" s="55"/>
      <c r="M36" s="55"/>
      <c r="N36" s="55"/>
      <c r="O36" s="55"/>
      <c r="P36" s="55"/>
      <c r="Q36" s="55"/>
      <c r="R36" s="55"/>
      <c r="S36" s="55"/>
      <c r="T36" s="55"/>
      <c r="U36" s="55"/>
      <c r="V36" s="55"/>
      <c r="W36" s="55"/>
      <c r="X36" s="96"/>
    </row>
    <row r="37" spans="1:28" ht="6" customHeight="1" x14ac:dyDescent="0.25">
      <c r="A37" s="3"/>
      <c r="B37" s="3"/>
      <c r="C37" s="3"/>
      <c r="D37" s="3"/>
      <c r="E37" s="3"/>
      <c r="F37" s="3"/>
      <c r="G37" s="3"/>
      <c r="H37" s="3"/>
      <c r="I37" s="3"/>
      <c r="J37" s="3"/>
      <c r="K37" s="3"/>
      <c r="L37" s="3"/>
      <c r="M37" s="3"/>
      <c r="N37" s="3"/>
      <c r="O37" s="3"/>
      <c r="P37" s="3"/>
      <c r="Q37" s="3"/>
      <c r="R37" s="3"/>
      <c r="S37" s="3"/>
      <c r="T37" s="3"/>
      <c r="U37" s="3"/>
      <c r="V37" s="3"/>
      <c r="W37" s="3"/>
    </row>
    <row r="38" spans="1:28" ht="14.25" customHeight="1" x14ac:dyDescent="0.25">
      <c r="A38" s="23" t="s">
        <v>42</v>
      </c>
      <c r="B38" s="23"/>
      <c r="C38" s="23"/>
      <c r="D38" s="23"/>
      <c r="E38" s="23"/>
      <c r="F38" s="23"/>
      <c r="G38" s="23"/>
      <c r="H38" s="23"/>
      <c r="I38" s="23"/>
      <c r="J38" s="23"/>
      <c r="K38" s="23"/>
      <c r="L38" s="23"/>
      <c r="M38" s="24"/>
      <c r="N38" s="25">
        <v>46</v>
      </c>
      <c r="O38" s="26"/>
      <c r="P38" s="27"/>
      <c r="Q38" s="97" t="s">
        <v>15</v>
      </c>
      <c r="R38" s="98"/>
      <c r="S38" s="98"/>
      <c r="T38" s="98"/>
      <c r="U38" s="98"/>
      <c r="V38" s="98"/>
      <c r="W38" s="98"/>
      <c r="X38" s="99"/>
      <c r="Y38" s="99"/>
    </row>
    <row r="39" spans="1:28" ht="15" customHeight="1" x14ac:dyDescent="0.25">
      <c r="A39" s="100"/>
      <c r="B39" s="101"/>
      <c r="C39" s="101"/>
      <c r="D39" s="101"/>
      <c r="E39" s="101"/>
      <c r="F39" s="102"/>
      <c r="G39" s="103">
        <v>2010</v>
      </c>
      <c r="H39" s="104"/>
      <c r="I39" s="104"/>
      <c r="J39" s="104"/>
      <c r="K39" s="105"/>
      <c r="L39" s="106">
        <v>2024</v>
      </c>
      <c r="M39" s="107"/>
      <c r="N39" s="107"/>
      <c r="O39" s="107"/>
      <c r="P39" s="107"/>
      <c r="Q39" s="107"/>
      <c r="R39" s="107"/>
      <c r="S39" s="108"/>
      <c r="T39" s="109" t="s">
        <v>43</v>
      </c>
      <c r="U39" s="104"/>
      <c r="V39" s="104"/>
      <c r="W39" s="105"/>
      <c r="X39" s="110"/>
      <c r="Y39" s="99"/>
    </row>
    <row r="40" spans="1:28" ht="14.25" customHeight="1" x14ac:dyDescent="0.25">
      <c r="A40" s="111" t="s">
        <v>44</v>
      </c>
      <c r="B40" s="112"/>
      <c r="C40" s="112"/>
      <c r="D40" s="112"/>
      <c r="E40" s="112"/>
      <c r="F40" s="113"/>
      <c r="G40" s="79">
        <f>'[1]Demographics Market Entry'!E382</f>
        <v>10189</v>
      </c>
      <c r="H40" s="114"/>
      <c r="I40" s="80"/>
      <c r="J40" s="115" t="s">
        <v>45</v>
      </c>
      <c r="K40" s="116"/>
      <c r="L40" s="79">
        <f>'[1]Demographics Market Entry'!E383</f>
        <v>9379</v>
      </c>
      <c r="M40" s="114"/>
      <c r="N40" s="114"/>
      <c r="O40" s="80"/>
      <c r="P40" s="115" t="s">
        <v>45</v>
      </c>
      <c r="Q40" s="117"/>
      <c r="R40" s="117"/>
      <c r="S40" s="116"/>
      <c r="T40" s="79">
        <f>'[1]Demographics Market Entry'!E384</f>
        <v>9001.6</v>
      </c>
      <c r="U40" s="114"/>
      <c r="V40" s="80"/>
      <c r="W40" s="118" t="s">
        <v>45</v>
      </c>
      <c r="X40" s="110"/>
      <c r="Y40" s="99"/>
    </row>
    <row r="41" spans="1:28" ht="15" customHeight="1" x14ac:dyDescent="0.25">
      <c r="A41" s="119" t="s">
        <v>46</v>
      </c>
      <c r="B41" s="120"/>
      <c r="C41" s="120"/>
      <c r="D41" s="120"/>
      <c r="E41" s="120"/>
      <c r="F41" s="121"/>
      <c r="G41" s="79" t="s">
        <v>47</v>
      </c>
      <c r="H41" s="114"/>
      <c r="I41" s="80"/>
      <c r="J41" s="115" t="s">
        <v>47</v>
      </c>
      <c r="K41" s="116"/>
      <c r="L41" s="79">
        <f>'[1]Income Distribution'!AJ28</f>
        <v>3902.1938193819383</v>
      </c>
      <c r="M41" s="114"/>
      <c r="N41" s="114"/>
      <c r="O41" s="80"/>
      <c r="P41" s="115">
        <f>'[2]Income Distribution'!AI28</f>
        <v>0.39266323613362469</v>
      </c>
      <c r="Q41" s="117"/>
      <c r="R41" s="117"/>
      <c r="S41" s="116"/>
      <c r="T41" s="79">
        <f>L41-157</f>
        <v>3745.1938193819383</v>
      </c>
      <c r="U41" s="114"/>
      <c r="V41" s="80"/>
      <c r="W41" s="118">
        <f>T41/T40</f>
        <v>0.41605868061032908</v>
      </c>
      <c r="X41" s="110"/>
      <c r="Y41" s="99"/>
    </row>
    <row r="42" spans="1:28" ht="14.45" customHeight="1" x14ac:dyDescent="0.25">
      <c r="A42" s="122" t="s">
        <v>48</v>
      </c>
      <c r="B42" s="123"/>
      <c r="C42" s="123"/>
      <c r="D42" s="123"/>
      <c r="E42" s="123"/>
      <c r="F42" s="124"/>
      <c r="G42" s="79" t="s">
        <v>47</v>
      </c>
      <c r="H42" s="114"/>
      <c r="I42" s="80"/>
      <c r="J42" s="115" t="s">
        <v>47</v>
      </c>
      <c r="K42" s="116"/>
      <c r="L42" s="79" t="s">
        <v>47</v>
      </c>
      <c r="M42" s="114"/>
      <c r="N42" s="114"/>
      <c r="O42" s="80"/>
      <c r="P42" s="115" t="s">
        <v>47</v>
      </c>
      <c r="Q42" s="117"/>
      <c r="R42" s="117"/>
      <c r="S42" s="116"/>
      <c r="T42" s="79" t="s">
        <v>47</v>
      </c>
      <c r="U42" s="114"/>
      <c r="V42" s="80"/>
      <c r="W42" s="118" t="s">
        <v>47</v>
      </c>
      <c r="X42" s="110"/>
      <c r="Y42" s="99"/>
    </row>
    <row r="43" spans="1:28" ht="5.25" customHeight="1" x14ac:dyDescent="0.25">
      <c r="A43" s="125"/>
      <c r="B43" s="125"/>
      <c r="C43" s="125"/>
      <c r="D43" s="125"/>
      <c r="E43" s="125"/>
      <c r="F43" s="125"/>
      <c r="G43" s="125"/>
      <c r="H43" s="125"/>
      <c r="I43" s="126"/>
      <c r="J43" s="126"/>
      <c r="K43" s="126"/>
      <c r="L43" s="125"/>
      <c r="M43" s="125"/>
      <c r="N43" s="125"/>
      <c r="O43" s="125"/>
      <c r="P43" s="125"/>
      <c r="Q43" s="125"/>
      <c r="R43" s="127"/>
      <c r="S43" s="127"/>
      <c r="T43" s="125"/>
      <c r="U43" s="125"/>
      <c r="V43" s="126"/>
      <c r="W43" s="126"/>
      <c r="X43" s="99"/>
      <c r="Y43" s="99"/>
    </row>
    <row r="44" spans="1:28" ht="14.25" customHeight="1" x14ac:dyDescent="0.25">
      <c r="A44" s="23" t="s">
        <v>49</v>
      </c>
      <c r="B44" s="23"/>
      <c r="C44" s="23"/>
      <c r="D44" s="23"/>
      <c r="E44" s="23"/>
      <c r="F44" s="23"/>
      <c r="G44" s="23"/>
      <c r="H44" s="23"/>
      <c r="I44" s="23"/>
      <c r="J44" s="23"/>
      <c r="K44" s="23"/>
      <c r="L44" s="23"/>
      <c r="M44" s="23"/>
      <c r="N44" s="23"/>
      <c r="O44" s="23"/>
      <c r="P44" s="23"/>
      <c r="Q44" s="24"/>
      <c r="R44" s="25">
        <v>52</v>
      </c>
      <c r="S44" s="26"/>
      <c r="T44" s="27"/>
      <c r="U44" s="97" t="s">
        <v>15</v>
      </c>
      <c r="V44" s="98"/>
      <c r="W44" s="98"/>
      <c r="X44" s="99"/>
      <c r="Y44" s="99"/>
    </row>
    <row r="45" spans="1:28" ht="14.25" customHeight="1" x14ac:dyDescent="0.25">
      <c r="A45" s="128" t="s">
        <v>50</v>
      </c>
      <c r="B45" s="129"/>
      <c r="C45" s="129"/>
      <c r="D45" s="129"/>
      <c r="E45" s="129"/>
      <c r="F45" s="130"/>
      <c r="G45" s="131">
        <v>0.2</v>
      </c>
      <c r="H45" s="132"/>
      <c r="I45" s="131">
        <v>0.5</v>
      </c>
      <c r="J45" s="132"/>
      <c r="K45" s="133">
        <v>0.6</v>
      </c>
      <c r="L45" s="134"/>
      <c r="M45" s="135"/>
      <c r="N45" s="136" t="s">
        <v>51</v>
      </c>
      <c r="O45" s="137"/>
      <c r="P45" s="137"/>
      <c r="Q45" s="138"/>
      <c r="R45" s="139"/>
      <c r="S45" s="140"/>
      <c r="T45" s="140"/>
      <c r="U45" s="141"/>
      <c r="V45" s="142"/>
      <c r="W45" s="143"/>
      <c r="X45" s="110"/>
      <c r="Y45" s="99"/>
    </row>
    <row r="46" spans="1:28" ht="15" customHeight="1" x14ac:dyDescent="0.25">
      <c r="A46" s="39" t="s">
        <v>52</v>
      </c>
      <c r="B46" s="40"/>
      <c r="C46" s="40"/>
      <c r="D46" s="40"/>
      <c r="E46" s="40"/>
      <c r="F46" s="41"/>
      <c r="G46" s="79">
        <v>-43</v>
      </c>
      <c r="H46" s="80"/>
      <c r="I46" s="79">
        <v>-86</v>
      </c>
      <c r="J46" s="80"/>
      <c r="K46" s="79">
        <v>-85</v>
      </c>
      <c r="L46" s="114"/>
      <c r="M46" s="80"/>
      <c r="N46" s="79">
        <v>-157</v>
      </c>
      <c r="O46" s="114"/>
      <c r="P46" s="114"/>
      <c r="Q46" s="80"/>
      <c r="R46" s="79"/>
      <c r="S46" s="114"/>
      <c r="T46" s="114"/>
      <c r="U46" s="80"/>
      <c r="V46" s="79"/>
      <c r="W46" s="80"/>
      <c r="X46" s="110"/>
      <c r="Y46" s="99"/>
    </row>
    <row r="47" spans="1:28" ht="18" customHeight="1" x14ac:dyDescent="0.25">
      <c r="A47" s="144" t="s">
        <v>53</v>
      </c>
      <c r="B47" s="145"/>
      <c r="C47" s="145"/>
      <c r="D47" s="145"/>
      <c r="E47" s="145"/>
      <c r="F47" s="146"/>
      <c r="G47" s="79">
        <f>470+32</f>
        <v>502</v>
      </c>
      <c r="H47" s="80"/>
      <c r="I47" s="79">
        <f>936+64</f>
        <v>1000</v>
      </c>
      <c r="J47" s="80"/>
      <c r="K47" s="79">
        <f>923+63</f>
        <v>986</v>
      </c>
      <c r="L47" s="114"/>
      <c r="M47" s="80"/>
      <c r="N47" s="79">
        <f>1711+117</f>
        <v>1828</v>
      </c>
      <c r="O47" s="114"/>
      <c r="P47" s="114"/>
      <c r="Q47" s="80"/>
      <c r="R47" s="79"/>
      <c r="S47" s="114"/>
      <c r="T47" s="114"/>
      <c r="U47" s="80"/>
      <c r="V47" s="79"/>
      <c r="W47" s="80"/>
      <c r="X47" s="110"/>
      <c r="Y47" s="99"/>
    </row>
    <row r="48" spans="1:28" ht="14.25" customHeight="1" x14ac:dyDescent="0.25">
      <c r="A48" s="144" t="s">
        <v>54</v>
      </c>
      <c r="B48" s="145"/>
      <c r="C48" s="145"/>
      <c r="D48" s="145"/>
      <c r="E48" s="145"/>
      <c r="F48" s="146"/>
      <c r="G48" s="79">
        <v>0</v>
      </c>
      <c r="H48" s="80"/>
      <c r="I48" s="79">
        <v>0</v>
      </c>
      <c r="J48" s="80"/>
      <c r="K48" s="79">
        <v>0</v>
      </c>
      <c r="L48" s="114"/>
      <c r="M48" s="80"/>
      <c r="N48" s="79">
        <v>0</v>
      </c>
      <c r="O48" s="114"/>
      <c r="P48" s="114"/>
      <c r="Q48" s="80"/>
      <c r="R48" s="79"/>
      <c r="S48" s="114"/>
      <c r="T48" s="114"/>
      <c r="U48" s="80"/>
      <c r="V48" s="79"/>
      <c r="W48" s="80"/>
      <c r="X48" s="110"/>
      <c r="Y48" s="99"/>
    </row>
    <row r="49" spans="1:25" ht="14.25" customHeight="1" x14ac:dyDescent="0.25">
      <c r="A49" s="39" t="s">
        <v>55</v>
      </c>
      <c r="B49" s="40"/>
      <c r="C49" s="40"/>
      <c r="D49" s="40"/>
      <c r="E49" s="40"/>
      <c r="F49" s="41"/>
      <c r="G49" s="79" t="s">
        <v>45</v>
      </c>
      <c r="H49" s="80"/>
      <c r="I49" s="79" t="s">
        <v>45</v>
      </c>
      <c r="J49" s="80"/>
      <c r="K49" s="79" t="s">
        <v>45</v>
      </c>
      <c r="L49" s="114"/>
      <c r="M49" s="80"/>
      <c r="N49" s="79" t="s">
        <v>45</v>
      </c>
      <c r="O49" s="114"/>
      <c r="P49" s="114"/>
      <c r="Q49" s="80"/>
      <c r="R49" s="79"/>
      <c r="S49" s="114"/>
      <c r="T49" s="114"/>
      <c r="U49" s="80"/>
      <c r="V49" s="79"/>
      <c r="W49" s="80"/>
      <c r="X49" s="110"/>
      <c r="Y49" s="99"/>
    </row>
    <row r="50" spans="1:25" ht="15" customHeight="1" x14ac:dyDescent="0.25">
      <c r="A50" s="39" t="s">
        <v>56</v>
      </c>
      <c r="B50" s="40"/>
      <c r="C50" s="40"/>
      <c r="D50" s="40"/>
      <c r="E50" s="40"/>
      <c r="F50" s="41"/>
      <c r="G50" s="79">
        <v>0</v>
      </c>
      <c r="H50" s="80"/>
      <c r="I50" s="79">
        <v>0</v>
      </c>
      <c r="J50" s="80"/>
      <c r="K50" s="79">
        <v>0</v>
      </c>
      <c r="L50" s="114"/>
      <c r="M50" s="80"/>
      <c r="N50" s="79">
        <v>0</v>
      </c>
      <c r="O50" s="114"/>
      <c r="P50" s="114"/>
      <c r="Q50" s="80"/>
      <c r="R50" s="79"/>
      <c r="S50" s="114"/>
      <c r="T50" s="114"/>
      <c r="U50" s="80"/>
      <c r="V50" s="79"/>
      <c r="W50" s="80"/>
      <c r="X50" s="110"/>
      <c r="Y50" s="99"/>
    </row>
    <row r="51" spans="1:25" ht="15.95" customHeight="1" x14ac:dyDescent="0.25">
      <c r="A51" s="39" t="s">
        <v>57</v>
      </c>
      <c r="B51" s="40"/>
      <c r="C51" s="40"/>
      <c r="D51" s="40"/>
      <c r="E51" s="40"/>
      <c r="F51" s="41"/>
      <c r="G51" s="147">
        <f>SUM(G46:H49)-G50</f>
        <v>459</v>
      </c>
      <c r="H51" s="148"/>
      <c r="I51" s="147">
        <f>SUM(I46:J49)-I50</f>
        <v>914</v>
      </c>
      <c r="J51" s="148"/>
      <c r="K51" s="147">
        <f>SUM(K46:M49)-K50</f>
        <v>901</v>
      </c>
      <c r="L51" s="149"/>
      <c r="M51" s="148"/>
      <c r="N51" s="147">
        <f>SUM(N46:Q49)-N50</f>
        <v>1671</v>
      </c>
      <c r="O51" s="149"/>
      <c r="P51" s="149"/>
      <c r="Q51" s="148"/>
      <c r="R51" s="147"/>
      <c r="S51" s="149"/>
      <c r="T51" s="149"/>
      <c r="U51" s="148"/>
      <c r="V51" s="147"/>
      <c r="W51" s="148"/>
      <c r="X51" s="110"/>
      <c r="Y51" s="99"/>
    </row>
    <row r="52" spans="1:25" ht="5.25" customHeight="1" x14ac:dyDescent="0.25">
      <c r="A52" s="125"/>
      <c r="B52" s="125"/>
      <c r="C52" s="125"/>
      <c r="D52" s="125"/>
      <c r="E52" s="125"/>
      <c r="F52" s="125"/>
      <c r="G52" s="125"/>
      <c r="H52" s="125"/>
      <c r="I52" s="126"/>
      <c r="J52" s="126"/>
      <c r="K52" s="126"/>
      <c r="L52" s="125"/>
      <c r="M52" s="125"/>
      <c r="N52" s="125"/>
      <c r="O52" s="125"/>
      <c r="P52" s="125"/>
      <c r="Q52" s="125"/>
      <c r="R52" s="125"/>
      <c r="S52" s="125"/>
      <c r="T52" s="125"/>
      <c r="U52" s="125"/>
      <c r="V52" s="126"/>
      <c r="W52" s="126"/>
      <c r="X52" s="99"/>
      <c r="Y52" s="99"/>
    </row>
    <row r="53" spans="1:25" ht="15" customHeight="1" x14ac:dyDescent="0.25">
      <c r="A53" s="23" t="s">
        <v>58</v>
      </c>
      <c r="B53" s="23"/>
      <c r="C53" s="23"/>
      <c r="D53" s="23"/>
      <c r="E53" s="23"/>
      <c r="F53" s="23"/>
      <c r="G53" s="23"/>
      <c r="H53" s="23"/>
      <c r="I53" s="23"/>
      <c r="J53" s="23"/>
      <c r="K53" s="23"/>
      <c r="L53" s="24"/>
      <c r="M53" s="25">
        <v>55</v>
      </c>
      <c r="N53" s="27"/>
      <c r="O53" s="150" t="s">
        <v>15</v>
      </c>
      <c r="P53" s="151"/>
      <c r="Q53" s="152"/>
      <c r="R53" s="153"/>
      <c r="S53" s="153"/>
      <c r="T53" s="153"/>
      <c r="U53" s="153"/>
      <c r="V53" s="153"/>
      <c r="W53" s="153"/>
      <c r="X53" s="99"/>
      <c r="Y53" s="99"/>
    </row>
    <row r="54" spans="1:25" ht="15" customHeight="1" x14ac:dyDescent="0.25">
      <c r="A54" s="154" t="s">
        <v>59</v>
      </c>
      <c r="B54" s="155"/>
      <c r="C54" s="155"/>
      <c r="D54" s="155"/>
      <c r="E54" s="155"/>
      <c r="F54" s="156"/>
      <c r="G54" s="131">
        <v>0.2</v>
      </c>
      <c r="H54" s="132"/>
      <c r="I54" s="131">
        <v>0.5</v>
      </c>
      <c r="J54" s="132"/>
      <c r="K54" s="133">
        <v>0.6</v>
      </c>
      <c r="L54" s="134"/>
      <c r="M54" s="135"/>
      <c r="N54" s="157"/>
      <c r="O54" s="158"/>
      <c r="P54" s="158"/>
      <c r="Q54" s="159"/>
      <c r="R54" s="160"/>
      <c r="S54" s="161"/>
      <c r="T54" s="161"/>
      <c r="U54" s="162"/>
      <c r="V54" s="142" t="s">
        <v>51</v>
      </c>
      <c r="W54" s="143"/>
      <c r="X54" s="110"/>
      <c r="Y54" s="99"/>
    </row>
    <row r="55" spans="1:25" ht="15.95" customHeight="1" x14ac:dyDescent="0.25">
      <c r="A55" s="39" t="s">
        <v>60</v>
      </c>
      <c r="B55" s="40"/>
      <c r="C55" s="40"/>
      <c r="D55" s="40"/>
      <c r="E55" s="40"/>
      <c r="F55" s="41"/>
      <c r="G55" s="163">
        <f>'[1]NET DEMAND'!S59</f>
        <v>1.4392326824688145E-2</v>
      </c>
      <c r="H55" s="164"/>
      <c r="I55" s="163">
        <f>'[1]NET DEMAND'!S60</f>
        <v>8.3226513936700258E-3</v>
      </c>
      <c r="J55" s="164"/>
      <c r="K55" s="165">
        <f>'[1]NET DEMAND'!S61</f>
        <v>5.9783554709594657E-2</v>
      </c>
      <c r="L55" s="166"/>
      <c r="M55" s="167"/>
      <c r="N55" s="165"/>
      <c r="O55" s="166"/>
      <c r="P55" s="166"/>
      <c r="Q55" s="167"/>
      <c r="R55" s="163"/>
      <c r="S55" s="168"/>
      <c r="T55" s="168"/>
      <c r="U55" s="164"/>
      <c r="V55" s="163">
        <f>'[1]NET DEMAND'!S62</f>
        <v>4.0287593934474043E-2</v>
      </c>
      <c r="W55" s="164"/>
      <c r="X55" s="110"/>
      <c r="Y55" s="99"/>
    </row>
    <row r="56" spans="1:25" ht="15" customHeight="1" x14ac:dyDescent="0.25">
      <c r="A56" s="169" t="s">
        <v>61</v>
      </c>
      <c r="B56" s="169"/>
      <c r="C56" s="169"/>
      <c r="D56" s="169"/>
      <c r="E56" s="169"/>
      <c r="F56" s="169"/>
      <c r="G56" s="169"/>
      <c r="H56" s="169"/>
      <c r="I56" s="169"/>
      <c r="J56" s="169"/>
      <c r="K56" s="169"/>
      <c r="L56" s="170"/>
      <c r="M56" s="25">
        <v>55</v>
      </c>
      <c r="N56" s="27"/>
      <c r="O56" s="171" t="s">
        <v>15</v>
      </c>
      <c r="P56" s="172"/>
      <c r="Q56" s="173"/>
      <c r="R56" s="173"/>
      <c r="S56" s="173"/>
      <c r="T56" s="173"/>
      <c r="U56" s="173"/>
      <c r="V56" s="173"/>
      <c r="W56" s="173"/>
      <c r="X56" s="99"/>
      <c r="Y56" s="99"/>
    </row>
    <row r="57" spans="1:25" ht="17.850000000000001" customHeight="1" x14ac:dyDescent="0.25">
      <c r="A57" s="174" t="s">
        <v>62</v>
      </c>
      <c r="B57" s="175"/>
      <c r="C57" s="176" t="s">
        <v>63</v>
      </c>
      <c r="D57" s="43"/>
      <c r="E57" s="177" t="s">
        <v>64</v>
      </c>
      <c r="F57" s="177"/>
      <c r="G57" s="177"/>
      <c r="H57" s="58"/>
      <c r="I57" s="58"/>
      <c r="J57" s="58"/>
      <c r="K57" s="58"/>
      <c r="L57" s="58"/>
      <c r="M57" s="58"/>
      <c r="N57" s="58"/>
      <c r="O57" s="58"/>
      <c r="P57" s="58"/>
      <c r="Q57" s="58"/>
      <c r="R57" s="58"/>
      <c r="S57" s="58"/>
      <c r="T57" s="58"/>
      <c r="U57" s="58"/>
      <c r="V57" s="58"/>
      <c r="W57" s="178"/>
      <c r="X57" s="110"/>
      <c r="Y57" s="99"/>
    </row>
    <row r="58" spans="1:25" ht="5.25" customHeight="1" x14ac:dyDescent="0.25">
      <c r="A58" s="179"/>
      <c r="B58" s="179"/>
      <c r="C58" s="179"/>
      <c r="D58" s="179"/>
      <c r="E58" s="179"/>
      <c r="F58" s="179"/>
      <c r="G58" s="179"/>
      <c r="H58" s="179"/>
      <c r="I58" s="126"/>
      <c r="J58" s="126"/>
      <c r="K58" s="126"/>
      <c r="L58" s="179"/>
      <c r="M58" s="179"/>
      <c r="N58" s="179"/>
      <c r="O58" s="179"/>
      <c r="P58" s="179"/>
      <c r="Q58" s="179"/>
      <c r="R58" s="179"/>
      <c r="S58" s="179"/>
      <c r="T58" s="179"/>
      <c r="U58" s="179"/>
      <c r="V58" s="126"/>
      <c r="W58" s="126"/>
      <c r="X58" s="180"/>
      <c r="Y58" s="180"/>
    </row>
    <row r="59" spans="1:25" ht="96" customHeight="1" x14ac:dyDescent="0.25">
      <c r="A59" s="112" t="s">
        <v>65</v>
      </c>
      <c r="B59" s="112"/>
      <c r="C59" s="112"/>
      <c r="D59" s="112"/>
      <c r="E59" s="112"/>
      <c r="F59" s="112"/>
      <c r="G59" s="112"/>
      <c r="H59" s="112"/>
      <c r="I59" s="112"/>
      <c r="J59" s="112"/>
      <c r="K59" s="112"/>
      <c r="L59" s="112"/>
      <c r="M59" s="112"/>
      <c r="N59" s="112"/>
      <c r="O59" s="112"/>
      <c r="P59" s="112"/>
      <c r="Q59" s="112"/>
      <c r="R59" s="112"/>
      <c r="S59" s="112"/>
      <c r="T59" s="112"/>
      <c r="U59" s="112"/>
      <c r="V59" s="112"/>
      <c r="W59" s="112"/>
      <c r="X59" s="181"/>
      <c r="Y59" s="181"/>
    </row>
    <row r="60" spans="1:25" ht="5.25" customHeight="1" x14ac:dyDescent="0.25">
      <c r="A60" s="180"/>
      <c r="B60" s="180"/>
      <c r="C60" s="180"/>
      <c r="D60" s="180"/>
      <c r="E60" s="180"/>
      <c r="F60" s="180"/>
      <c r="G60" s="180"/>
      <c r="H60" s="180"/>
      <c r="I60" s="126"/>
      <c r="J60" s="126"/>
      <c r="K60" s="126"/>
      <c r="L60" s="180"/>
      <c r="M60" s="180"/>
      <c r="N60" s="180"/>
      <c r="O60" s="180"/>
      <c r="P60" s="180"/>
      <c r="Q60" s="180"/>
      <c r="R60" s="180"/>
      <c r="S60" s="180"/>
      <c r="T60" s="180"/>
      <c r="U60" s="180"/>
      <c r="V60" s="126"/>
      <c r="W60" s="126"/>
      <c r="X60" s="180"/>
      <c r="Y60" s="180"/>
    </row>
    <row r="61" spans="1:25" x14ac:dyDescent="0.25">
      <c r="A61" s="182" t="s">
        <v>66</v>
      </c>
      <c r="B61" s="182"/>
      <c r="C61" s="182"/>
      <c r="D61" s="183" t="s">
        <v>67</v>
      </c>
      <c r="E61" s="183"/>
      <c r="F61" s="183"/>
      <c r="G61" s="183"/>
      <c r="H61" s="183"/>
      <c r="I61" s="183"/>
      <c r="J61" s="183"/>
      <c r="K61" s="183"/>
      <c r="L61" s="184" t="s">
        <v>68</v>
      </c>
      <c r="M61" s="184"/>
      <c r="N61" s="184"/>
      <c r="O61" s="183" t="s">
        <v>69</v>
      </c>
      <c r="P61" s="183"/>
      <c r="Q61" s="183"/>
      <c r="R61" s="183"/>
      <c r="S61" s="183"/>
      <c r="T61" s="183"/>
      <c r="U61" s="183"/>
      <c r="V61" s="183"/>
      <c r="W61" s="183"/>
      <c r="X61" s="8"/>
      <c r="Y61" s="8"/>
    </row>
    <row r="62" spans="1:25" ht="14.25" customHeight="1" x14ac:dyDescent="0.25">
      <c r="A62" s="57"/>
      <c r="B62" s="57"/>
      <c r="C62" s="57"/>
      <c r="D62" s="57"/>
      <c r="E62" s="57"/>
      <c r="F62" s="57"/>
      <c r="G62" s="57"/>
      <c r="H62" s="57"/>
      <c r="I62" s="57"/>
      <c r="J62" s="57"/>
      <c r="K62" s="57"/>
      <c r="L62" s="57"/>
      <c r="M62" s="57"/>
      <c r="N62" s="57"/>
      <c r="O62" s="57"/>
      <c r="P62" s="57"/>
      <c r="Q62" s="57"/>
      <c r="R62" s="57"/>
      <c r="S62" s="57"/>
      <c r="T62" s="57"/>
      <c r="U62" s="57"/>
      <c r="V62" s="57"/>
      <c r="W62" s="57"/>
      <c r="X62" s="57"/>
      <c r="Y62" s="57"/>
    </row>
    <row r="64" spans="1:25" x14ac:dyDescent="0.25">
      <c r="A64" s="185" t="s">
        <v>70</v>
      </c>
      <c r="B64" s="185"/>
      <c r="C64" s="186"/>
      <c r="D64" s="186"/>
      <c r="E64" s="186"/>
      <c r="F64" s="186"/>
      <c r="G64" s="186"/>
      <c r="H64" s="186"/>
      <c r="I64" s="186"/>
      <c r="J64" s="186"/>
      <c r="K64" s="186"/>
      <c r="L64" s="186"/>
      <c r="M64" s="186"/>
      <c r="O64" s="187" t="s">
        <v>71</v>
      </c>
      <c r="P64" s="187"/>
      <c r="Q64" s="187"/>
      <c r="R64" s="188">
        <v>45799</v>
      </c>
      <c r="S64" s="183"/>
      <c r="T64" s="183"/>
      <c r="U64" s="183"/>
      <c r="V64" s="183"/>
      <c r="W64" s="183"/>
    </row>
  </sheetData>
  <mergeCells count="263">
    <mergeCell ref="X60:Y60"/>
    <mergeCell ref="A61:C61"/>
    <mergeCell ref="D61:K61"/>
    <mergeCell ref="L61:N61"/>
    <mergeCell ref="O61:W61"/>
    <mergeCell ref="A64:B64"/>
    <mergeCell ref="C64:M64"/>
    <mergeCell ref="O64:Q64"/>
    <mergeCell ref="R64:W64"/>
    <mergeCell ref="T58:U58"/>
    <mergeCell ref="X58:Y58"/>
    <mergeCell ref="A59:W59"/>
    <mergeCell ref="A60:F60"/>
    <mergeCell ref="G60:H60"/>
    <mergeCell ref="L60:M60"/>
    <mergeCell ref="N60:O60"/>
    <mergeCell ref="P60:Q60"/>
    <mergeCell ref="R60:S60"/>
    <mergeCell ref="T60:U60"/>
    <mergeCell ref="A58:F58"/>
    <mergeCell ref="G58:H58"/>
    <mergeCell ref="L58:M58"/>
    <mergeCell ref="N58:O58"/>
    <mergeCell ref="P58:Q58"/>
    <mergeCell ref="R58:S58"/>
    <mergeCell ref="A56:L56"/>
    <mergeCell ref="M56:N56"/>
    <mergeCell ref="O56:P56"/>
    <mergeCell ref="A57:B57"/>
    <mergeCell ref="C57:D57"/>
    <mergeCell ref="E57:G57"/>
    <mergeCell ref="H57:W57"/>
    <mergeCell ref="R54:U54"/>
    <mergeCell ref="V54:W54"/>
    <mergeCell ref="A55:F55"/>
    <mergeCell ref="G55:H55"/>
    <mergeCell ref="I55:J55"/>
    <mergeCell ref="K55:M55"/>
    <mergeCell ref="N55:Q55"/>
    <mergeCell ref="R55:U55"/>
    <mergeCell ref="V55:W55"/>
    <mergeCell ref="A53:L53"/>
    <mergeCell ref="M53:N53"/>
    <mergeCell ref="O53:P53"/>
    <mergeCell ref="A54:F54"/>
    <mergeCell ref="G54:H54"/>
    <mergeCell ref="I54:J54"/>
    <mergeCell ref="K54:M54"/>
    <mergeCell ref="N54:Q54"/>
    <mergeCell ref="V51:W51"/>
    <mergeCell ref="A52:F52"/>
    <mergeCell ref="G52:H52"/>
    <mergeCell ref="L52:M52"/>
    <mergeCell ref="N52:O52"/>
    <mergeCell ref="P52:Q52"/>
    <mergeCell ref="R52:S52"/>
    <mergeCell ref="T52:U52"/>
    <mergeCell ref="A51:F51"/>
    <mergeCell ref="G51:H51"/>
    <mergeCell ref="I51:J51"/>
    <mergeCell ref="K51:M51"/>
    <mergeCell ref="N51:Q51"/>
    <mergeCell ref="R51:U51"/>
    <mergeCell ref="V49:W49"/>
    <mergeCell ref="A50:F50"/>
    <mergeCell ref="G50:H50"/>
    <mergeCell ref="I50:J50"/>
    <mergeCell ref="K50:M50"/>
    <mergeCell ref="N50:Q50"/>
    <mergeCell ref="R50:U50"/>
    <mergeCell ref="V50:W50"/>
    <mergeCell ref="A49:F49"/>
    <mergeCell ref="G49:H49"/>
    <mergeCell ref="I49:J49"/>
    <mergeCell ref="K49:M49"/>
    <mergeCell ref="N49:Q49"/>
    <mergeCell ref="R49:U49"/>
    <mergeCell ref="V47:W47"/>
    <mergeCell ref="A48:F48"/>
    <mergeCell ref="G48:H48"/>
    <mergeCell ref="I48:J48"/>
    <mergeCell ref="K48:M48"/>
    <mergeCell ref="N48:Q48"/>
    <mergeCell ref="R48:U48"/>
    <mergeCell ref="V48:W48"/>
    <mergeCell ref="A47:F47"/>
    <mergeCell ref="G47:H47"/>
    <mergeCell ref="I47:J47"/>
    <mergeCell ref="K47:M47"/>
    <mergeCell ref="N47:Q47"/>
    <mergeCell ref="R47:U47"/>
    <mergeCell ref="V45:W45"/>
    <mergeCell ref="A46:F46"/>
    <mergeCell ref="G46:H46"/>
    <mergeCell ref="I46:J46"/>
    <mergeCell ref="K46:M46"/>
    <mergeCell ref="N46:Q46"/>
    <mergeCell ref="R46:U46"/>
    <mergeCell ref="V46:W46"/>
    <mergeCell ref="T43:U43"/>
    <mergeCell ref="A44:Q44"/>
    <mergeCell ref="R44:T44"/>
    <mergeCell ref="A45:F45"/>
    <mergeCell ref="G45:H45"/>
    <mergeCell ref="I45:J45"/>
    <mergeCell ref="K45:M45"/>
    <mergeCell ref="N45:Q45"/>
    <mergeCell ref="R45:U45"/>
    <mergeCell ref="A43:F43"/>
    <mergeCell ref="G43:H43"/>
    <mergeCell ref="L43:M43"/>
    <mergeCell ref="N43:O43"/>
    <mergeCell ref="P43:Q43"/>
    <mergeCell ref="R43:S43"/>
    <mergeCell ref="A42:F42"/>
    <mergeCell ref="G42:I42"/>
    <mergeCell ref="J42:K42"/>
    <mergeCell ref="L42:O42"/>
    <mergeCell ref="P42:S42"/>
    <mergeCell ref="T42:V42"/>
    <mergeCell ref="A41:F41"/>
    <mergeCell ref="G41:I41"/>
    <mergeCell ref="J41:K41"/>
    <mergeCell ref="L41:O41"/>
    <mergeCell ref="P41:S41"/>
    <mergeCell ref="T41:V41"/>
    <mergeCell ref="A40:F40"/>
    <mergeCell ref="G40:I40"/>
    <mergeCell ref="J40:K40"/>
    <mergeCell ref="L40:O40"/>
    <mergeCell ref="P40:S40"/>
    <mergeCell ref="T40:V40"/>
    <mergeCell ref="A36:W36"/>
    <mergeCell ref="A37:W37"/>
    <mergeCell ref="A38:M38"/>
    <mergeCell ref="N38:P38"/>
    <mergeCell ref="A39:F39"/>
    <mergeCell ref="G39:K39"/>
    <mergeCell ref="L39:S39"/>
    <mergeCell ref="T39:W39"/>
    <mergeCell ref="A35:E35"/>
    <mergeCell ref="F35:I35"/>
    <mergeCell ref="J35:K35"/>
    <mergeCell ref="L35:N35"/>
    <mergeCell ref="O35:S35"/>
    <mergeCell ref="T35:W35"/>
    <mergeCell ref="D34:E34"/>
    <mergeCell ref="F34:I34"/>
    <mergeCell ref="J34:K34"/>
    <mergeCell ref="L34:N34"/>
    <mergeCell ref="O34:S34"/>
    <mergeCell ref="T34:V34"/>
    <mergeCell ref="D33:E33"/>
    <mergeCell ref="F33:I33"/>
    <mergeCell ref="J33:K33"/>
    <mergeCell ref="L33:N33"/>
    <mergeCell ref="O33:S33"/>
    <mergeCell ref="T33:V33"/>
    <mergeCell ref="D32:E32"/>
    <mergeCell ref="F32:I32"/>
    <mergeCell ref="J32:K32"/>
    <mergeCell ref="L32:N32"/>
    <mergeCell ref="O32:S32"/>
    <mergeCell ref="T32:V32"/>
    <mergeCell ref="D31:E31"/>
    <mergeCell ref="F31:I31"/>
    <mergeCell ref="J31:K31"/>
    <mergeCell ref="L31:N31"/>
    <mergeCell ref="O31:S31"/>
    <mergeCell ref="T31:V31"/>
    <mergeCell ref="D30:E30"/>
    <mergeCell ref="F30:I30"/>
    <mergeCell ref="J30:K30"/>
    <mergeCell ref="L30:N30"/>
    <mergeCell ref="O30:S30"/>
    <mergeCell ref="T30:V30"/>
    <mergeCell ref="D29:E29"/>
    <mergeCell ref="F29:I29"/>
    <mergeCell ref="J29:K29"/>
    <mergeCell ref="L29:N29"/>
    <mergeCell ref="O29:S29"/>
    <mergeCell ref="T29:V29"/>
    <mergeCell ref="D28:E28"/>
    <mergeCell ref="F28:I28"/>
    <mergeCell ref="J28:K28"/>
    <mergeCell ref="L28:N28"/>
    <mergeCell ref="O28:S28"/>
    <mergeCell ref="T28:V28"/>
    <mergeCell ref="D27:E27"/>
    <mergeCell ref="F27:I27"/>
    <mergeCell ref="J27:K27"/>
    <mergeCell ref="L27:N27"/>
    <mergeCell ref="O27:S27"/>
    <mergeCell ref="T27:V27"/>
    <mergeCell ref="T25:V25"/>
    <mergeCell ref="D26:E26"/>
    <mergeCell ref="F26:I26"/>
    <mergeCell ref="J26:K26"/>
    <mergeCell ref="L26:N26"/>
    <mergeCell ref="O26:S26"/>
    <mergeCell ref="T26:V26"/>
    <mergeCell ref="A22:W22"/>
    <mergeCell ref="A23:W23"/>
    <mergeCell ref="A24:I24"/>
    <mergeCell ref="J24:S24"/>
    <mergeCell ref="T24:W24"/>
    <mergeCell ref="D25:E25"/>
    <mergeCell ref="F25:I25"/>
    <mergeCell ref="J25:K25"/>
    <mergeCell ref="L25:N25"/>
    <mergeCell ref="O25:S25"/>
    <mergeCell ref="A20:I20"/>
    <mergeCell ref="J20:L20"/>
    <mergeCell ref="M20:P20"/>
    <mergeCell ref="Q20:T20"/>
    <mergeCell ref="U20:W20"/>
    <mergeCell ref="A21:I21"/>
    <mergeCell ref="J21:L21"/>
    <mergeCell ref="M21:P21"/>
    <mergeCell ref="Q21:T21"/>
    <mergeCell ref="U21:W21"/>
    <mergeCell ref="A18:I18"/>
    <mergeCell ref="J18:L18"/>
    <mergeCell ref="M18:P18"/>
    <mergeCell ref="Q18:T18"/>
    <mergeCell ref="U18:W18"/>
    <mergeCell ref="A19:I19"/>
    <mergeCell ref="J19:L19"/>
    <mergeCell ref="M19:P19"/>
    <mergeCell ref="Q19:T19"/>
    <mergeCell ref="U19:W19"/>
    <mergeCell ref="A16:I16"/>
    <mergeCell ref="J16:L16"/>
    <mergeCell ref="M16:P16"/>
    <mergeCell ref="Q16:T16"/>
    <mergeCell ref="U16:W16"/>
    <mergeCell ref="A17:I17"/>
    <mergeCell ref="J17:L17"/>
    <mergeCell ref="M17:P17"/>
    <mergeCell ref="Q17:T17"/>
    <mergeCell ref="U17:W17"/>
    <mergeCell ref="A13:W13"/>
    <mergeCell ref="A14:M14"/>
    <mergeCell ref="N14:P14"/>
    <mergeCell ref="A15:I15"/>
    <mergeCell ref="J15:L15"/>
    <mergeCell ref="M15:P15"/>
    <mergeCell ref="Q15:T15"/>
    <mergeCell ref="U15:W15"/>
    <mergeCell ref="A6:W6"/>
    <mergeCell ref="C7:W10"/>
    <mergeCell ref="A11:W11"/>
    <mergeCell ref="C12:E12"/>
    <mergeCell ref="G12:S12"/>
    <mergeCell ref="T12:V12"/>
    <mergeCell ref="A1:W1"/>
    <mergeCell ref="A2:W2"/>
    <mergeCell ref="C3:P3"/>
    <mergeCell ref="Q3:V3"/>
    <mergeCell ref="A4:W4"/>
    <mergeCell ref="A5:B5"/>
    <mergeCell ref="C5:P5"/>
    <mergeCell ref="Q5:V5"/>
  </mergeCells>
  <dataValidations count="1">
    <dataValidation type="list" allowBlank="1" showInputMessage="1" showErrorMessage="1" sqref="C12:E12" xr:uid="{4A262888-41D2-43C0-B1C7-862AB9812E07}">
      <formula1>$Z$12:$Z$13</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7D1B-F03B-452C-A31A-4967A0935D1D}">
  <dimension ref="A1:AB34"/>
  <sheetViews>
    <sheetView showGridLines="0" workbookViewId="0">
      <selection activeCell="D25" sqref="D25"/>
    </sheetView>
  </sheetViews>
  <sheetFormatPr defaultRowHeight="13.5" x14ac:dyDescent="0.25"/>
  <cols>
    <col min="1" max="3" width="9.140625" style="190"/>
    <col min="4" max="4" width="14.7109375" style="190" customWidth="1"/>
    <col min="5" max="6" width="9.140625" style="190"/>
    <col min="7" max="7" width="12.85546875" style="190" customWidth="1"/>
    <col min="8" max="16384" width="9.140625" style="189"/>
  </cols>
  <sheetData>
    <row r="1" spans="1:7" ht="40.5" x14ac:dyDescent="0.25">
      <c r="A1" s="192" t="s">
        <v>72</v>
      </c>
      <c r="B1" s="193" t="s">
        <v>73</v>
      </c>
      <c r="C1" s="193" t="s">
        <v>74</v>
      </c>
      <c r="D1" s="193" t="s">
        <v>75</v>
      </c>
      <c r="E1" s="193" t="s">
        <v>76</v>
      </c>
      <c r="F1" s="193" t="s">
        <v>77</v>
      </c>
      <c r="G1" s="194" t="s">
        <v>78</v>
      </c>
    </row>
    <row r="2" spans="1:7" x14ac:dyDescent="0.25">
      <c r="A2" s="200">
        <f>'Exhibit S'!A26</f>
        <v>3</v>
      </c>
      <c r="B2" s="201" t="s">
        <v>79</v>
      </c>
      <c r="C2" s="202">
        <f>'Exhibit S'!F26</f>
        <v>140</v>
      </c>
      <c r="D2" s="202">
        <f>C2*A2</f>
        <v>420</v>
      </c>
      <c r="E2" s="202">
        <f>'Exhibit S'!J26</f>
        <v>786</v>
      </c>
      <c r="F2" s="202">
        <f>E2*A2</f>
        <v>2358</v>
      </c>
      <c r="G2" s="203">
        <f>(F2-D2)/F2</f>
        <v>0.82188295165394398</v>
      </c>
    </row>
    <row r="3" spans="1:7" x14ac:dyDescent="0.25">
      <c r="A3" s="200">
        <f>'Exhibit S'!A27</f>
        <v>1</v>
      </c>
      <c r="B3" s="201" t="s">
        <v>79</v>
      </c>
      <c r="C3" s="202">
        <f>'Exhibit S'!F27</f>
        <v>520</v>
      </c>
      <c r="D3" s="202">
        <f t="shared" ref="D3:D10" si="0">C3*A3</f>
        <v>520</v>
      </c>
      <c r="E3" s="202">
        <f>'Exhibit S'!J27</f>
        <v>786</v>
      </c>
      <c r="F3" s="202">
        <f t="shared" ref="F3:F10" si="1">E3*A3</f>
        <v>786</v>
      </c>
      <c r="G3" s="203">
        <f t="shared" ref="G3:G11" si="2">(F3-D3)/F3</f>
        <v>0.33842239185750639</v>
      </c>
    </row>
    <row r="4" spans="1:7" x14ac:dyDescent="0.25">
      <c r="A4" s="200">
        <f>'Exhibit S'!A28</f>
        <v>2</v>
      </c>
      <c r="B4" s="201" t="s">
        <v>79</v>
      </c>
      <c r="C4" s="202">
        <f>'Exhibit S'!F28</f>
        <v>650</v>
      </c>
      <c r="D4" s="202">
        <f t="shared" si="0"/>
        <v>1300</v>
      </c>
      <c r="E4" s="202">
        <f>'Exhibit S'!J28</f>
        <v>786</v>
      </c>
      <c r="F4" s="202">
        <f t="shared" si="1"/>
        <v>1572</v>
      </c>
      <c r="G4" s="203">
        <f t="shared" si="2"/>
        <v>0.17302798982188294</v>
      </c>
    </row>
    <row r="5" spans="1:7" x14ac:dyDescent="0.25">
      <c r="A5" s="200">
        <f>'Exhibit S'!A29</f>
        <v>2</v>
      </c>
      <c r="B5" s="201" t="s">
        <v>80</v>
      </c>
      <c r="C5" s="202">
        <f>'Exhibit S'!F29</f>
        <v>150</v>
      </c>
      <c r="D5" s="202">
        <f t="shared" si="0"/>
        <v>300</v>
      </c>
      <c r="E5" s="202">
        <f>'Exhibit S'!J29</f>
        <v>981</v>
      </c>
      <c r="F5" s="202">
        <f t="shared" si="1"/>
        <v>1962</v>
      </c>
      <c r="G5" s="203">
        <f t="shared" si="2"/>
        <v>0.84709480122324154</v>
      </c>
    </row>
    <row r="6" spans="1:7" x14ac:dyDescent="0.25">
      <c r="A6" s="200">
        <f>'Exhibit S'!A30</f>
        <v>5</v>
      </c>
      <c r="B6" s="201" t="s">
        <v>80</v>
      </c>
      <c r="C6" s="202">
        <f>'Exhibit S'!F30</f>
        <v>610</v>
      </c>
      <c r="D6" s="202">
        <f t="shared" si="0"/>
        <v>3050</v>
      </c>
      <c r="E6" s="202">
        <f>'Exhibit S'!J30</f>
        <v>981</v>
      </c>
      <c r="F6" s="202">
        <f t="shared" si="1"/>
        <v>4905</v>
      </c>
      <c r="G6" s="203">
        <f t="shared" si="2"/>
        <v>0.3781855249745158</v>
      </c>
    </row>
    <row r="7" spans="1:7" x14ac:dyDescent="0.25">
      <c r="A7" s="200">
        <f>'Exhibit S'!A31</f>
        <v>29</v>
      </c>
      <c r="B7" s="201" t="s">
        <v>80</v>
      </c>
      <c r="C7" s="202">
        <f>'Exhibit S'!F31</f>
        <v>760</v>
      </c>
      <c r="D7" s="202">
        <f t="shared" si="0"/>
        <v>22040</v>
      </c>
      <c r="E7" s="202">
        <f>'Exhibit S'!J31</f>
        <v>981</v>
      </c>
      <c r="F7" s="202">
        <f t="shared" si="1"/>
        <v>28449</v>
      </c>
      <c r="G7" s="203">
        <f t="shared" si="2"/>
        <v>0.2252803261977574</v>
      </c>
    </row>
    <row r="8" spans="1:7" x14ac:dyDescent="0.25">
      <c r="A8" s="200">
        <f>'Exhibit S'!A32</f>
        <v>1</v>
      </c>
      <c r="B8" s="201" t="s">
        <v>81</v>
      </c>
      <c r="C8" s="202">
        <f>'Exhibit S'!F32</f>
        <v>180</v>
      </c>
      <c r="D8" s="202">
        <f t="shared" si="0"/>
        <v>180</v>
      </c>
      <c r="E8" s="202">
        <f>'Exhibit S'!J32</f>
        <v>1186</v>
      </c>
      <c r="F8" s="202">
        <f t="shared" si="1"/>
        <v>1186</v>
      </c>
      <c r="G8" s="203">
        <f t="shared" si="2"/>
        <v>0.84822934232715008</v>
      </c>
    </row>
    <row r="9" spans="1:7" x14ac:dyDescent="0.25">
      <c r="A9" s="200">
        <f>'Exhibit S'!A33</f>
        <v>1</v>
      </c>
      <c r="B9" s="201" t="s">
        <v>81</v>
      </c>
      <c r="C9" s="202">
        <f>'Exhibit S'!F33</f>
        <v>710</v>
      </c>
      <c r="D9" s="202">
        <f t="shared" si="0"/>
        <v>710</v>
      </c>
      <c r="E9" s="202">
        <f>'Exhibit S'!J33</f>
        <v>1186</v>
      </c>
      <c r="F9" s="202">
        <f t="shared" si="1"/>
        <v>1186</v>
      </c>
      <c r="G9" s="203">
        <f t="shared" si="2"/>
        <v>0.40134907251264756</v>
      </c>
    </row>
    <row r="10" spans="1:7" x14ac:dyDescent="0.25">
      <c r="A10" s="200">
        <f>'Exhibit S'!A34</f>
        <v>16</v>
      </c>
      <c r="B10" s="201" t="s">
        <v>81</v>
      </c>
      <c r="C10" s="202">
        <f>'Exhibit S'!F34</f>
        <v>890</v>
      </c>
      <c r="D10" s="202">
        <f t="shared" si="0"/>
        <v>14240</v>
      </c>
      <c r="E10" s="202">
        <f>'Exhibit S'!J34</f>
        <v>1186</v>
      </c>
      <c r="F10" s="202">
        <f t="shared" si="1"/>
        <v>18976</v>
      </c>
      <c r="G10" s="203">
        <f t="shared" si="2"/>
        <v>0.24957841483979765</v>
      </c>
    </row>
    <row r="11" spans="1:7" x14ac:dyDescent="0.25">
      <c r="A11" s="195" t="s">
        <v>82</v>
      </c>
      <c r="B11" s="196">
        <f>SUM(A2:A10)</f>
        <v>60</v>
      </c>
      <c r="C11" s="197"/>
      <c r="D11" s="198">
        <f>SUM(D2:D10)</f>
        <v>42760</v>
      </c>
      <c r="E11" s="197"/>
      <c r="F11" s="198">
        <f>SUM(F2:F10)</f>
        <v>61380</v>
      </c>
      <c r="G11" s="199">
        <f t="shared" si="2"/>
        <v>0.30335614206581951</v>
      </c>
    </row>
    <row r="12" spans="1:7" x14ac:dyDescent="0.25">
      <c r="A12" s="204" t="s">
        <v>83</v>
      </c>
    </row>
    <row r="25" spans="27:28" x14ac:dyDescent="0.25">
      <c r="AA25" s="191"/>
      <c r="AB25" s="191"/>
    </row>
    <row r="26" spans="27:28" x14ac:dyDescent="0.25">
      <c r="AA26" s="191"/>
      <c r="AB26" s="191"/>
    </row>
    <row r="27" spans="27:28" x14ac:dyDescent="0.25">
      <c r="AA27" s="191"/>
      <c r="AB27" s="191"/>
    </row>
    <row r="28" spans="27:28" x14ac:dyDescent="0.25">
      <c r="AA28" s="191"/>
      <c r="AB28" s="191"/>
    </row>
    <row r="29" spans="27:28" x14ac:dyDescent="0.25">
      <c r="AA29" s="191"/>
      <c r="AB29" s="191"/>
    </row>
    <row r="30" spans="27:28" x14ac:dyDescent="0.25">
      <c r="AA30" s="191"/>
      <c r="AB30" s="191"/>
    </row>
    <row r="31" spans="27:28" x14ac:dyDescent="0.25">
      <c r="AA31" s="191"/>
      <c r="AB31" s="191"/>
    </row>
    <row r="32" spans="27:28" x14ac:dyDescent="0.25">
      <c r="AA32" s="191"/>
      <c r="AB32" s="191"/>
    </row>
    <row r="33" spans="27:28" x14ac:dyDescent="0.25">
      <c r="AA33" s="191"/>
      <c r="AB33" s="191"/>
    </row>
    <row r="34" spans="27:28" x14ac:dyDescent="0.25">
      <c r="AA34" s="191"/>
      <c r="AB34" s="19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Exhibit S</vt:lpstr>
      <vt:lpstr>Rent to FMR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Kermode</dc:creator>
  <cp:lastModifiedBy>Dave Kermode</cp:lastModifiedBy>
  <dcterms:created xsi:type="dcterms:W3CDTF">2025-05-22T22:25:34Z</dcterms:created>
  <dcterms:modified xsi:type="dcterms:W3CDTF">2025-05-22T22:26:30Z</dcterms:modified>
</cp:coreProperties>
</file>